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vens\Documents\Aufsätze\20220624 Ausgabe -Entwurf\"/>
    </mc:Choice>
  </mc:AlternateContent>
  <xr:revisionPtr revIDLastSave="0" documentId="13_ncr:1_{3DA5FF75-EF8D-44F4-A801-8D842F4AD0F1}" xr6:coauthVersionLast="45" xr6:coauthVersionMax="45" xr10:uidLastSave="{00000000-0000-0000-0000-000000000000}"/>
  <bookViews>
    <workbookView xWindow="-3636" yWindow="-25320" windowWidth="13824" windowHeight="7164" activeTab="2" xr2:uid="{1B19945C-6B75-45BB-A875-A0140880440D}"/>
  </bookViews>
  <sheets>
    <sheet name="Artikel_Feiertage" sheetId="8" r:id="rId1"/>
    <sheet name="Artikel_Kalkulation" sheetId="11" r:id="rId2"/>
    <sheet name="Artikel_Formeln" sheetId="12" r:id="rId3"/>
  </sheets>
  <definedNames>
    <definedName name="Basisjahr">#REF!</definedName>
    <definedName name="Brückenlänge">#REF!</definedName>
    <definedName name="_xlnm.Print_Titles" localSheetId="1">Artikel_Kalkulation!$1:$1</definedName>
    <definedName name="Feiertage_Bundesland" localSheetId="2">Artikel_Formeln!#REF!</definedName>
    <definedName name="Letzter_Arbeitstag">#REF!</definedName>
    <definedName name="Versatz_Anfang">#REF!</definedName>
    <definedName name="Versatz_End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1" l="1"/>
  <c r="G3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0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5" i="11"/>
  <c r="G206" i="11"/>
  <c r="G207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4" i="11"/>
  <c r="G235" i="11"/>
  <c r="G236" i="11"/>
  <c r="G237" i="11"/>
  <c r="G238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2" i="11"/>
  <c r="G273" i="11"/>
  <c r="G274" i="11"/>
  <c r="G275" i="11"/>
  <c r="G276" i="11"/>
  <c r="G277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C2" i="11" l="1"/>
  <c r="D2" i="11" s="1"/>
  <c r="C3" i="11"/>
  <c r="D3" i="11" s="1"/>
  <c r="C4" i="11"/>
  <c r="D4" i="11" s="1"/>
  <c r="C5" i="11"/>
  <c r="D5" i="11" s="1"/>
  <c r="C6" i="11"/>
  <c r="D6" i="11" s="1"/>
  <c r="C7" i="11"/>
  <c r="D7" i="11" s="1"/>
  <c r="C8" i="11"/>
  <c r="D8" i="11" s="1"/>
  <c r="C9" i="11"/>
  <c r="D9" i="11" s="1"/>
  <c r="C10" i="11"/>
  <c r="D10" i="11" s="1"/>
  <c r="C11" i="11"/>
  <c r="D11" i="11" s="1"/>
  <c r="C12" i="11"/>
  <c r="D12" i="11" s="1"/>
  <c r="C13" i="11"/>
  <c r="D13" i="11" s="1"/>
  <c r="C14" i="11"/>
  <c r="D14" i="11" s="1"/>
  <c r="C15" i="11"/>
  <c r="D15" i="11" s="1"/>
  <c r="C16" i="11"/>
  <c r="D16" i="11" s="1"/>
  <c r="C17" i="11"/>
  <c r="D17" i="11" s="1"/>
  <c r="C18" i="11"/>
  <c r="D18" i="11" s="1"/>
  <c r="C19" i="11"/>
  <c r="D19" i="11" s="1"/>
  <c r="C20" i="11"/>
  <c r="D20" i="11" s="1"/>
  <c r="C21" i="11"/>
  <c r="D21" i="11" s="1"/>
  <c r="C22" i="11"/>
  <c r="D22" i="11" s="1"/>
  <c r="C23" i="11"/>
  <c r="D23" i="11" s="1"/>
  <c r="C24" i="11"/>
  <c r="D24" i="11" s="1"/>
  <c r="C25" i="11"/>
  <c r="D25" i="11" s="1"/>
  <c r="C26" i="11"/>
  <c r="D26" i="11" s="1"/>
  <c r="C27" i="11"/>
  <c r="D27" i="11" s="1"/>
  <c r="C28" i="11"/>
  <c r="D28" i="11" s="1"/>
  <c r="C29" i="11"/>
  <c r="D29" i="11" s="1"/>
  <c r="C30" i="11"/>
  <c r="D30" i="11" s="1"/>
  <c r="C31" i="11"/>
  <c r="D31" i="11" s="1"/>
  <c r="C32" i="11"/>
  <c r="D32" i="11" s="1"/>
  <c r="C33" i="11"/>
  <c r="D33" i="11" s="1"/>
  <c r="C34" i="11"/>
  <c r="D34" i="11" s="1"/>
  <c r="C35" i="11"/>
  <c r="D35" i="11" s="1"/>
  <c r="C36" i="11"/>
  <c r="D36" i="11" s="1"/>
  <c r="C37" i="11"/>
  <c r="D37" i="11" s="1"/>
  <c r="C38" i="11"/>
  <c r="D38" i="11" s="1"/>
  <c r="C39" i="11"/>
  <c r="D39" i="11" s="1"/>
  <c r="C40" i="11"/>
  <c r="D40" i="11" s="1"/>
  <c r="C41" i="11"/>
  <c r="D41" i="11" s="1"/>
  <c r="C42" i="11"/>
  <c r="D42" i="11" s="1"/>
  <c r="C43" i="11"/>
  <c r="D43" i="11" s="1"/>
  <c r="C44" i="11"/>
  <c r="D44" i="11" s="1"/>
  <c r="C45" i="11"/>
  <c r="D45" i="11" s="1"/>
  <c r="C46" i="11"/>
  <c r="D46" i="11" s="1"/>
  <c r="C47" i="11"/>
  <c r="D47" i="11" s="1"/>
  <c r="C48" i="11"/>
  <c r="D48" i="11" s="1"/>
  <c r="C49" i="11"/>
  <c r="D49" i="11" s="1"/>
  <c r="C50" i="11"/>
  <c r="D50" i="11" s="1"/>
  <c r="C51" i="11"/>
  <c r="D51" i="11" s="1"/>
  <c r="C52" i="11"/>
  <c r="D52" i="11" s="1"/>
  <c r="C53" i="11"/>
  <c r="D53" i="11" s="1"/>
  <c r="C54" i="11"/>
  <c r="D54" i="11" s="1"/>
  <c r="C55" i="11"/>
  <c r="D55" i="11" s="1"/>
  <c r="C56" i="11"/>
  <c r="D56" i="11" s="1"/>
  <c r="C57" i="11"/>
  <c r="D57" i="11" s="1"/>
  <c r="C58" i="11"/>
  <c r="D58" i="11" s="1"/>
  <c r="C59" i="11"/>
  <c r="D59" i="11" s="1"/>
  <c r="C60" i="11"/>
  <c r="D60" i="11" s="1"/>
  <c r="C61" i="11"/>
  <c r="D61" i="11" s="1"/>
  <c r="C62" i="11"/>
  <c r="D62" i="11" s="1"/>
  <c r="C63" i="11"/>
  <c r="D63" i="11" s="1"/>
  <c r="C64" i="11"/>
  <c r="D64" i="11" s="1"/>
  <c r="C65" i="11"/>
  <c r="D65" i="11" s="1"/>
  <c r="C66" i="11"/>
  <c r="D66" i="11" s="1"/>
  <c r="C67" i="11"/>
  <c r="D67" i="11" s="1"/>
  <c r="C68" i="11"/>
  <c r="D68" i="11" s="1"/>
  <c r="C69" i="11"/>
  <c r="D69" i="11" s="1"/>
  <c r="C70" i="11"/>
  <c r="D70" i="11" s="1"/>
  <c r="C71" i="11"/>
  <c r="D71" i="11" s="1"/>
  <c r="C72" i="11"/>
  <c r="D72" i="11" s="1"/>
  <c r="C73" i="11"/>
  <c r="D73" i="11" s="1"/>
  <c r="C74" i="11"/>
  <c r="D74" i="11" s="1"/>
  <c r="C75" i="11"/>
  <c r="D75" i="11" s="1"/>
  <c r="C76" i="11"/>
  <c r="D76" i="11" s="1"/>
  <c r="C77" i="11"/>
  <c r="D77" i="11" s="1"/>
  <c r="C78" i="11"/>
  <c r="D78" i="11" s="1"/>
  <c r="C79" i="11"/>
  <c r="D79" i="11" s="1"/>
  <c r="C80" i="11"/>
  <c r="D80" i="11" s="1"/>
  <c r="C81" i="11"/>
  <c r="D81" i="11" s="1"/>
  <c r="C82" i="11"/>
  <c r="D82" i="11" s="1"/>
  <c r="C83" i="11"/>
  <c r="D83" i="11" s="1"/>
  <c r="C84" i="11"/>
  <c r="D84" i="11" s="1"/>
  <c r="C85" i="11"/>
  <c r="D85" i="11" s="1"/>
  <c r="C86" i="11"/>
  <c r="D86" i="11" s="1"/>
  <c r="C87" i="11"/>
  <c r="D87" i="11" s="1"/>
  <c r="C88" i="11"/>
  <c r="D88" i="11" s="1"/>
  <c r="C89" i="11"/>
  <c r="D89" i="11" s="1"/>
  <c r="C90" i="11"/>
  <c r="D90" i="11" s="1"/>
  <c r="C91" i="11"/>
  <c r="D91" i="11" s="1"/>
  <c r="C92" i="11"/>
  <c r="D92" i="11" s="1"/>
  <c r="C93" i="11"/>
  <c r="D93" i="11" s="1"/>
  <c r="C94" i="11"/>
  <c r="D94" i="11" s="1"/>
  <c r="C95" i="11"/>
  <c r="D95" i="11" s="1"/>
  <c r="C96" i="11"/>
  <c r="D96" i="11" s="1"/>
  <c r="C97" i="11"/>
  <c r="D97" i="11" s="1"/>
  <c r="C98" i="11"/>
  <c r="D98" i="11" s="1"/>
  <c r="C99" i="11"/>
  <c r="D99" i="11" s="1"/>
  <c r="C100" i="11"/>
  <c r="D100" i="11" s="1"/>
  <c r="C101" i="11"/>
  <c r="D101" i="11" s="1"/>
  <c r="C102" i="11"/>
  <c r="D102" i="11" s="1"/>
  <c r="C103" i="11"/>
  <c r="D103" i="11" s="1"/>
  <c r="C104" i="11"/>
  <c r="D104" i="11" s="1"/>
  <c r="C105" i="11"/>
  <c r="D105" i="11" s="1"/>
  <c r="C106" i="11"/>
  <c r="D106" i="11" s="1"/>
  <c r="C107" i="11"/>
  <c r="D107" i="11" s="1"/>
  <c r="C108" i="11"/>
  <c r="D108" i="11" s="1"/>
  <c r="C109" i="11"/>
  <c r="D109" i="11" s="1"/>
  <c r="C110" i="11"/>
  <c r="D110" i="11" s="1"/>
  <c r="C111" i="11"/>
  <c r="D111" i="11" s="1"/>
  <c r="C112" i="11"/>
  <c r="D112" i="11" s="1"/>
  <c r="C113" i="11"/>
  <c r="D113" i="11" s="1"/>
  <c r="C114" i="11"/>
  <c r="D114" i="11" s="1"/>
  <c r="C115" i="11"/>
  <c r="D115" i="11" s="1"/>
  <c r="C116" i="11"/>
  <c r="D116" i="11" s="1"/>
  <c r="C117" i="11"/>
  <c r="D117" i="11" s="1"/>
  <c r="C118" i="11"/>
  <c r="D118" i="11" s="1"/>
  <c r="C119" i="11"/>
  <c r="D119" i="11" s="1"/>
  <c r="C120" i="11"/>
  <c r="D120" i="11" s="1"/>
  <c r="C121" i="11"/>
  <c r="D121" i="11" s="1"/>
  <c r="C122" i="11"/>
  <c r="D122" i="11" s="1"/>
  <c r="C123" i="11"/>
  <c r="D123" i="11" s="1"/>
  <c r="C124" i="11"/>
  <c r="D124" i="11" s="1"/>
  <c r="C125" i="11"/>
  <c r="D125" i="11" s="1"/>
  <c r="C126" i="11"/>
  <c r="D126" i="11" s="1"/>
  <c r="C127" i="11"/>
  <c r="D127" i="11" s="1"/>
  <c r="C128" i="11"/>
  <c r="D128" i="11" s="1"/>
  <c r="C129" i="11"/>
  <c r="D129" i="11" s="1"/>
  <c r="C130" i="11"/>
  <c r="D130" i="11" s="1"/>
  <c r="C131" i="11"/>
  <c r="D131" i="11" s="1"/>
  <c r="C132" i="11"/>
  <c r="D132" i="11" s="1"/>
  <c r="C133" i="11"/>
  <c r="D133" i="11" s="1"/>
  <c r="C134" i="11"/>
  <c r="D134" i="11" s="1"/>
  <c r="C135" i="11"/>
  <c r="D135" i="11" s="1"/>
  <c r="C136" i="11"/>
  <c r="D136" i="11" s="1"/>
  <c r="C137" i="11"/>
  <c r="D137" i="11" s="1"/>
  <c r="C138" i="11"/>
  <c r="D138" i="11" s="1"/>
  <c r="C139" i="11"/>
  <c r="D139" i="11" s="1"/>
  <c r="C140" i="11"/>
  <c r="D140" i="11" s="1"/>
  <c r="C141" i="11"/>
  <c r="D141" i="11" s="1"/>
  <c r="C142" i="11"/>
  <c r="D142" i="11" s="1"/>
  <c r="C143" i="11"/>
  <c r="D143" i="11" s="1"/>
  <c r="C144" i="11"/>
  <c r="D144" i="11" s="1"/>
  <c r="C145" i="11"/>
  <c r="D145" i="11" s="1"/>
  <c r="C146" i="11"/>
  <c r="D146" i="11" s="1"/>
  <c r="C147" i="11"/>
  <c r="D147" i="11" s="1"/>
  <c r="C148" i="11"/>
  <c r="D148" i="11" s="1"/>
  <c r="C149" i="11"/>
  <c r="D149" i="11" s="1"/>
  <c r="C150" i="11"/>
  <c r="D150" i="11" s="1"/>
  <c r="C151" i="11"/>
  <c r="D151" i="11" s="1"/>
  <c r="C152" i="11"/>
  <c r="D152" i="11" s="1"/>
  <c r="C153" i="11"/>
  <c r="D153" i="11" s="1"/>
  <c r="C154" i="11"/>
  <c r="D154" i="11" s="1"/>
  <c r="C155" i="11"/>
  <c r="D155" i="11" s="1"/>
  <c r="C156" i="11"/>
  <c r="D156" i="11" s="1"/>
  <c r="C157" i="11"/>
  <c r="D157" i="11" s="1"/>
  <c r="C158" i="11"/>
  <c r="D158" i="11" s="1"/>
  <c r="C159" i="11"/>
  <c r="D159" i="11" s="1"/>
  <c r="C160" i="11"/>
  <c r="D160" i="11" s="1"/>
  <c r="C161" i="11"/>
  <c r="D161" i="11" s="1"/>
  <c r="C162" i="11"/>
  <c r="D162" i="11" s="1"/>
  <c r="C163" i="11"/>
  <c r="D163" i="11" s="1"/>
  <c r="C164" i="11"/>
  <c r="D164" i="11" s="1"/>
  <c r="C165" i="11"/>
  <c r="D165" i="11" s="1"/>
  <c r="C166" i="11"/>
  <c r="D166" i="11" s="1"/>
  <c r="C167" i="11"/>
  <c r="D167" i="11" s="1"/>
  <c r="C168" i="11"/>
  <c r="D168" i="11" s="1"/>
  <c r="C169" i="11"/>
  <c r="D169" i="11" s="1"/>
  <c r="C170" i="11"/>
  <c r="D170" i="11" s="1"/>
  <c r="C171" i="11"/>
  <c r="D171" i="11" s="1"/>
  <c r="C172" i="11"/>
  <c r="D172" i="11" s="1"/>
  <c r="C173" i="11"/>
  <c r="D173" i="11" s="1"/>
  <c r="C174" i="11"/>
  <c r="D174" i="11" s="1"/>
  <c r="C175" i="11"/>
  <c r="D175" i="11" s="1"/>
  <c r="C176" i="11"/>
  <c r="D176" i="11" s="1"/>
  <c r="C177" i="11"/>
  <c r="D177" i="11" s="1"/>
  <c r="C178" i="11"/>
  <c r="D178" i="11" s="1"/>
  <c r="C179" i="11"/>
  <c r="D179" i="11" s="1"/>
  <c r="C180" i="11"/>
  <c r="D180" i="11" s="1"/>
  <c r="C181" i="11"/>
  <c r="D181" i="11" s="1"/>
  <c r="C182" i="11"/>
  <c r="D182" i="11" s="1"/>
  <c r="C183" i="11"/>
  <c r="D183" i="11" s="1"/>
  <c r="C184" i="11"/>
  <c r="D184" i="11" s="1"/>
  <c r="C185" i="11"/>
  <c r="D185" i="11" s="1"/>
  <c r="C186" i="11"/>
  <c r="D186" i="11" s="1"/>
  <c r="C187" i="11"/>
  <c r="D187" i="11" s="1"/>
  <c r="C188" i="11"/>
  <c r="D188" i="11" s="1"/>
  <c r="C189" i="11"/>
  <c r="D189" i="11" s="1"/>
  <c r="C190" i="11"/>
  <c r="D190" i="11" s="1"/>
  <c r="C191" i="11"/>
  <c r="D191" i="11" s="1"/>
  <c r="C192" i="11"/>
  <c r="D192" i="11" s="1"/>
  <c r="C193" i="11"/>
  <c r="D193" i="11" s="1"/>
  <c r="C194" i="11"/>
  <c r="D194" i="11" s="1"/>
  <c r="C195" i="11"/>
  <c r="D195" i="11" s="1"/>
  <c r="C196" i="11"/>
  <c r="D196" i="11" s="1"/>
  <c r="C197" i="11"/>
  <c r="D197" i="11" s="1"/>
  <c r="C198" i="11"/>
  <c r="D198" i="11" s="1"/>
  <c r="C199" i="11"/>
  <c r="D199" i="11" s="1"/>
  <c r="C200" i="11"/>
  <c r="D200" i="11" s="1"/>
  <c r="C201" i="11"/>
  <c r="D201" i="11" s="1"/>
  <c r="C202" i="11"/>
  <c r="D202" i="11" s="1"/>
  <c r="C203" i="11"/>
  <c r="D203" i="11" s="1"/>
  <c r="C204" i="11"/>
  <c r="D204" i="11" s="1"/>
  <c r="C205" i="11"/>
  <c r="D205" i="11" s="1"/>
  <c r="C206" i="11"/>
  <c r="D206" i="11" s="1"/>
  <c r="C207" i="11"/>
  <c r="D207" i="11" s="1"/>
  <c r="C208" i="11"/>
  <c r="D208" i="11" s="1"/>
  <c r="C209" i="11"/>
  <c r="D209" i="11" s="1"/>
  <c r="C210" i="11"/>
  <c r="D210" i="11" s="1"/>
  <c r="C211" i="11"/>
  <c r="D211" i="11" s="1"/>
  <c r="C212" i="11"/>
  <c r="D212" i="11" s="1"/>
  <c r="C213" i="11"/>
  <c r="D213" i="11" s="1"/>
  <c r="C214" i="11"/>
  <c r="D214" i="11" s="1"/>
  <c r="C215" i="11"/>
  <c r="D215" i="11" s="1"/>
  <c r="C216" i="11"/>
  <c r="D216" i="11" s="1"/>
  <c r="C217" i="11"/>
  <c r="D217" i="11" s="1"/>
  <c r="C218" i="11"/>
  <c r="D218" i="11" s="1"/>
  <c r="C219" i="11"/>
  <c r="D219" i="11" s="1"/>
  <c r="C220" i="11"/>
  <c r="D220" i="11" s="1"/>
  <c r="C221" i="11"/>
  <c r="D221" i="11" s="1"/>
  <c r="C222" i="11"/>
  <c r="D222" i="11" s="1"/>
  <c r="C223" i="11"/>
  <c r="D223" i="11" s="1"/>
  <c r="C224" i="11"/>
  <c r="D224" i="11" s="1"/>
  <c r="C225" i="11"/>
  <c r="D225" i="11" s="1"/>
  <c r="C226" i="11"/>
  <c r="D226" i="11" s="1"/>
  <c r="C227" i="11"/>
  <c r="D227" i="11" s="1"/>
  <c r="C228" i="11"/>
  <c r="D228" i="11" s="1"/>
  <c r="C229" i="11"/>
  <c r="D229" i="11" s="1"/>
  <c r="C230" i="11"/>
  <c r="D230" i="11" s="1"/>
  <c r="C231" i="11"/>
  <c r="D231" i="11" s="1"/>
  <c r="C232" i="11"/>
  <c r="D232" i="11" s="1"/>
  <c r="C233" i="11"/>
  <c r="D233" i="11" s="1"/>
  <c r="C234" i="11"/>
  <c r="D234" i="11" s="1"/>
  <c r="C235" i="11"/>
  <c r="D235" i="11" s="1"/>
  <c r="C236" i="11"/>
  <c r="D236" i="11" s="1"/>
  <c r="C237" i="11"/>
  <c r="D237" i="11" s="1"/>
  <c r="C238" i="11"/>
  <c r="D238" i="11" s="1"/>
  <c r="C239" i="11"/>
  <c r="D239" i="11" s="1"/>
  <c r="C240" i="11"/>
  <c r="D240" i="11" s="1"/>
  <c r="C241" i="11"/>
  <c r="D241" i="11" s="1"/>
  <c r="C242" i="11"/>
  <c r="D242" i="11" s="1"/>
  <c r="C243" i="11"/>
  <c r="D243" i="11" s="1"/>
  <c r="C244" i="11"/>
  <c r="D244" i="11" s="1"/>
  <c r="C245" i="11"/>
  <c r="D245" i="11" s="1"/>
  <c r="C246" i="11"/>
  <c r="D246" i="11" s="1"/>
  <c r="C247" i="11"/>
  <c r="D247" i="11" s="1"/>
  <c r="C248" i="11"/>
  <c r="D248" i="11" s="1"/>
  <c r="C249" i="11"/>
  <c r="D249" i="11" s="1"/>
  <c r="C250" i="11"/>
  <c r="D250" i="11" s="1"/>
  <c r="C251" i="11"/>
  <c r="D251" i="11" s="1"/>
  <c r="C252" i="11"/>
  <c r="D252" i="11" s="1"/>
  <c r="C253" i="11"/>
  <c r="D253" i="11" s="1"/>
  <c r="C254" i="11"/>
  <c r="D254" i="11" s="1"/>
  <c r="C255" i="11"/>
  <c r="D255" i="11" s="1"/>
  <c r="C256" i="11"/>
  <c r="D256" i="11" s="1"/>
  <c r="C257" i="11"/>
  <c r="D257" i="11" s="1"/>
  <c r="C258" i="11"/>
  <c r="D258" i="11" s="1"/>
  <c r="C259" i="11"/>
  <c r="D259" i="11" s="1"/>
  <c r="C260" i="11"/>
  <c r="D260" i="11" s="1"/>
  <c r="C261" i="11"/>
  <c r="D261" i="11" s="1"/>
  <c r="C262" i="11"/>
  <c r="D262" i="11" s="1"/>
  <c r="C263" i="11"/>
  <c r="D263" i="11" s="1"/>
  <c r="C264" i="11"/>
  <c r="D264" i="11" s="1"/>
  <c r="C265" i="11"/>
  <c r="D265" i="11" s="1"/>
  <c r="C266" i="11"/>
  <c r="D266" i="11" s="1"/>
  <c r="C267" i="11"/>
  <c r="D267" i="11" s="1"/>
  <c r="C268" i="11"/>
  <c r="D268" i="11" s="1"/>
  <c r="C269" i="11"/>
  <c r="D269" i="11" s="1"/>
  <c r="C270" i="11"/>
  <c r="D270" i="11" s="1"/>
  <c r="C271" i="11"/>
  <c r="D271" i="11" s="1"/>
  <c r="C272" i="11"/>
  <c r="D272" i="11" s="1"/>
  <c r="C273" i="11"/>
  <c r="D273" i="11" s="1"/>
  <c r="C274" i="11"/>
  <c r="D274" i="11" s="1"/>
  <c r="C275" i="11"/>
  <c r="D275" i="11" s="1"/>
  <c r="C276" i="11"/>
  <c r="D276" i="11" s="1"/>
  <c r="C277" i="11"/>
  <c r="D277" i="11" s="1"/>
  <c r="C278" i="11"/>
  <c r="D278" i="11" s="1"/>
  <c r="C279" i="11"/>
  <c r="D279" i="11" s="1"/>
  <c r="C280" i="11"/>
  <c r="D280" i="11" s="1"/>
  <c r="C281" i="11"/>
  <c r="D281" i="11" s="1"/>
  <c r="C282" i="11"/>
  <c r="D282" i="11" s="1"/>
  <c r="C283" i="11"/>
  <c r="D283" i="11" s="1"/>
  <c r="C284" i="11"/>
  <c r="D284" i="11" s="1"/>
  <c r="C285" i="11"/>
  <c r="D285" i="11" s="1"/>
  <c r="C286" i="11"/>
  <c r="D286" i="11" s="1"/>
  <c r="C287" i="11"/>
  <c r="D287" i="11" s="1"/>
  <c r="C288" i="11"/>
  <c r="D288" i="11" s="1"/>
  <c r="C289" i="11"/>
  <c r="D289" i="11" s="1"/>
  <c r="C290" i="11"/>
  <c r="D290" i="11" s="1"/>
  <c r="C291" i="11"/>
  <c r="D291" i="11" s="1"/>
  <c r="C292" i="11"/>
  <c r="D292" i="11" s="1"/>
  <c r="C293" i="11"/>
  <c r="D293" i="11" s="1"/>
  <c r="C294" i="11"/>
  <c r="D294" i="11" s="1"/>
  <c r="C295" i="11"/>
  <c r="D295" i="11" s="1"/>
  <c r="C296" i="11"/>
  <c r="D296" i="11" s="1"/>
  <c r="C297" i="11"/>
  <c r="D297" i="11" s="1"/>
  <c r="C298" i="11"/>
  <c r="D298" i="11" s="1"/>
  <c r="C299" i="11"/>
  <c r="D299" i="11" s="1"/>
  <c r="C300" i="11"/>
  <c r="D300" i="11" s="1"/>
  <c r="C301" i="11"/>
  <c r="D301" i="11" s="1"/>
  <c r="C302" i="11"/>
  <c r="D302" i="11" s="1"/>
  <c r="C303" i="11"/>
  <c r="D303" i="11" s="1"/>
  <c r="C304" i="11"/>
  <c r="D304" i="11" s="1"/>
  <c r="C305" i="11"/>
  <c r="D305" i="11" s="1"/>
  <c r="C306" i="11"/>
  <c r="D306" i="11" s="1"/>
  <c r="C307" i="11"/>
  <c r="D307" i="11" s="1"/>
  <c r="C308" i="11"/>
  <c r="D308" i="11" s="1"/>
  <c r="C309" i="11"/>
  <c r="D309" i="11" s="1"/>
  <c r="C310" i="11"/>
  <c r="D310" i="11" s="1"/>
  <c r="C311" i="11"/>
  <c r="D311" i="11" s="1"/>
  <c r="C312" i="11"/>
  <c r="D312" i="11" s="1"/>
  <c r="C313" i="11"/>
  <c r="D313" i="11" s="1"/>
  <c r="C314" i="11"/>
  <c r="D314" i="11" s="1"/>
  <c r="C315" i="11"/>
  <c r="D315" i="11" s="1"/>
  <c r="C316" i="11"/>
  <c r="D316" i="11" s="1"/>
  <c r="C317" i="11"/>
  <c r="D317" i="11" s="1"/>
  <c r="C318" i="11"/>
  <c r="D318" i="11" s="1"/>
  <c r="C319" i="11"/>
  <c r="D319" i="11" s="1"/>
  <c r="C320" i="11"/>
  <c r="D320" i="11" s="1"/>
  <c r="C321" i="11"/>
  <c r="D321" i="11" s="1"/>
  <c r="C322" i="11"/>
  <c r="D322" i="11" s="1"/>
  <c r="C323" i="11"/>
  <c r="D323" i="11" s="1"/>
  <c r="C324" i="11"/>
  <c r="D324" i="11" s="1"/>
  <c r="C325" i="11"/>
  <c r="D325" i="11" s="1"/>
  <c r="C326" i="11"/>
  <c r="D326" i="11" s="1"/>
  <c r="C327" i="11"/>
  <c r="D327" i="11" s="1"/>
  <c r="C328" i="11"/>
  <c r="D328" i="11" s="1"/>
  <c r="C329" i="11"/>
  <c r="D329" i="11" s="1"/>
  <c r="C330" i="11"/>
  <c r="D330" i="11" s="1"/>
  <c r="C331" i="11"/>
  <c r="D331" i="11" s="1"/>
  <c r="C332" i="11"/>
  <c r="D332" i="11" s="1"/>
  <c r="C333" i="11"/>
  <c r="D333" i="11" s="1"/>
  <c r="C334" i="11"/>
  <c r="D334" i="11" s="1"/>
  <c r="C335" i="11"/>
  <c r="D335" i="11" s="1"/>
  <c r="C336" i="11"/>
  <c r="D336" i="11" s="1"/>
  <c r="C337" i="11"/>
  <c r="D337" i="11" s="1"/>
  <c r="C338" i="11"/>
  <c r="D338" i="11" s="1"/>
  <c r="C339" i="11"/>
  <c r="D339" i="11" s="1"/>
  <c r="C340" i="11"/>
  <c r="D340" i="11" s="1"/>
  <c r="C341" i="11"/>
  <c r="D341" i="11" s="1"/>
  <c r="C342" i="11"/>
  <c r="D342" i="11" s="1"/>
  <c r="C343" i="11"/>
  <c r="D343" i="11" s="1"/>
  <c r="C344" i="11"/>
  <c r="D344" i="11" s="1"/>
  <c r="C345" i="11"/>
  <c r="D345" i="11" s="1"/>
  <c r="C346" i="11"/>
  <c r="D346" i="11" s="1"/>
  <c r="C347" i="11"/>
  <c r="D347" i="11" s="1"/>
  <c r="C348" i="11"/>
  <c r="D348" i="11" s="1"/>
  <c r="C349" i="11"/>
  <c r="D349" i="11" s="1"/>
  <c r="C350" i="11"/>
  <c r="D350" i="11" s="1"/>
  <c r="C351" i="11"/>
  <c r="D351" i="11" s="1"/>
  <c r="C352" i="11"/>
  <c r="D352" i="11" s="1"/>
  <c r="C353" i="11"/>
  <c r="D353" i="11" s="1"/>
  <c r="C354" i="11"/>
  <c r="D354" i="11" s="1"/>
  <c r="C355" i="11"/>
  <c r="D355" i="11" s="1"/>
  <c r="C356" i="11"/>
  <c r="D356" i="11" s="1"/>
  <c r="C357" i="11"/>
  <c r="D357" i="11" s="1"/>
  <c r="C358" i="11"/>
  <c r="D358" i="11" s="1"/>
  <c r="C359" i="11"/>
  <c r="D359" i="11" s="1"/>
  <c r="C360" i="11"/>
  <c r="D360" i="11" s="1"/>
  <c r="C361" i="11"/>
  <c r="D361" i="11" s="1"/>
  <c r="C362" i="11"/>
  <c r="D362" i="11" s="1"/>
  <c r="C363" i="11"/>
  <c r="D363" i="11" s="1"/>
  <c r="C364" i="11"/>
  <c r="D364" i="11" s="1"/>
  <c r="C365" i="11"/>
  <c r="D365" i="11" s="1"/>
  <c r="C366" i="11"/>
  <c r="D366" i="11" s="1"/>
  <c r="C367" i="11"/>
  <c r="D367" i="11" s="1"/>
  <c r="C368" i="11"/>
  <c r="D368" i="11" s="1"/>
  <c r="C369" i="11"/>
  <c r="D369" i="11" s="1"/>
  <c r="C370" i="11"/>
  <c r="D370" i="11" s="1"/>
  <c r="C371" i="11"/>
  <c r="D371" i="11" s="1"/>
  <c r="C372" i="11"/>
  <c r="D372" i="11" s="1"/>
  <c r="C373" i="11"/>
  <c r="D373" i="11" s="1"/>
  <c r="C374" i="11"/>
  <c r="D374" i="11" s="1"/>
  <c r="C375" i="11"/>
  <c r="D375" i="11" s="1"/>
  <c r="C376" i="11"/>
  <c r="D376" i="11" s="1"/>
  <c r="B2" i="1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E370" i="11" l="1"/>
  <c r="E354" i="11"/>
  <c r="F354" i="11" s="1"/>
  <c r="E330" i="11"/>
  <c r="F330" i="11" s="1"/>
  <c r="E314" i="11"/>
  <c r="F314" i="11" s="1"/>
  <c r="E306" i="11"/>
  <c r="E290" i="11"/>
  <c r="F290" i="11" s="1"/>
  <c r="E274" i="11"/>
  <c r="F274" i="11" s="1"/>
  <c r="E258" i="11"/>
  <c r="H258" i="11" s="1"/>
  <c r="E242" i="11"/>
  <c r="E226" i="11"/>
  <c r="E202" i="11"/>
  <c r="F202" i="11" s="1"/>
  <c r="E194" i="11"/>
  <c r="F194" i="11" s="1"/>
  <c r="E178" i="11"/>
  <c r="E162" i="11"/>
  <c r="F162" i="11" s="1"/>
  <c r="E138" i="11"/>
  <c r="F138" i="11" s="1"/>
  <c r="E122" i="11"/>
  <c r="F122" i="11" s="1"/>
  <c r="E106" i="11"/>
  <c r="E90" i="11"/>
  <c r="F90" i="11" s="1"/>
  <c r="E74" i="11"/>
  <c r="F74" i="11" s="1"/>
  <c r="E58" i="11"/>
  <c r="E42" i="11"/>
  <c r="F42" i="11" s="1"/>
  <c r="E26" i="11"/>
  <c r="F26" i="11" s="1"/>
  <c r="E18" i="11"/>
  <c r="F18" i="11" s="1"/>
  <c r="E2" i="11"/>
  <c r="F2" i="11" s="1"/>
  <c r="E362" i="11"/>
  <c r="E346" i="11"/>
  <c r="E338" i="11"/>
  <c r="F338" i="11" s="1"/>
  <c r="E322" i="11"/>
  <c r="F322" i="11" s="1"/>
  <c r="E298" i="11"/>
  <c r="F298" i="11" s="1"/>
  <c r="E282" i="11"/>
  <c r="F282" i="11" s="1"/>
  <c r="E266" i="11"/>
  <c r="F266" i="11" s="1"/>
  <c r="E250" i="11"/>
  <c r="F250" i="11" s="1"/>
  <c r="E234" i="11"/>
  <c r="E218" i="11"/>
  <c r="F218" i="11" s="1"/>
  <c r="E210" i="11"/>
  <c r="F210" i="11" s="1"/>
  <c r="E186" i="11"/>
  <c r="E170" i="11"/>
  <c r="E154" i="11"/>
  <c r="F154" i="11" s="1"/>
  <c r="E146" i="11"/>
  <c r="F146" i="11" s="1"/>
  <c r="E130" i="11"/>
  <c r="F130" i="11" s="1"/>
  <c r="E114" i="11"/>
  <c r="E98" i="11"/>
  <c r="F98" i="11" s="1"/>
  <c r="E82" i="11"/>
  <c r="E66" i="11"/>
  <c r="F66" i="11" s="1"/>
  <c r="E50" i="11"/>
  <c r="E34" i="11"/>
  <c r="F34" i="11" s="1"/>
  <c r="E10" i="11"/>
  <c r="F10" i="11" s="1"/>
  <c r="E288" i="11"/>
  <c r="F288" i="11" s="1"/>
  <c r="E272" i="11"/>
  <c r="E280" i="11"/>
  <c r="F280" i="11" s="1"/>
  <c r="E264" i="11"/>
  <c r="F264" i="11" s="1"/>
  <c r="E369" i="11"/>
  <c r="F369" i="11" s="1"/>
  <c r="E361" i="11"/>
  <c r="E353" i="11"/>
  <c r="F353" i="11" s="1"/>
  <c r="E345" i="11"/>
  <c r="F345" i="11" s="1"/>
  <c r="E337" i="11"/>
  <c r="F337" i="11" s="1"/>
  <c r="E329" i="11"/>
  <c r="F329" i="11" s="1"/>
  <c r="E321" i="11"/>
  <c r="F321" i="11" s="1"/>
  <c r="E313" i="11"/>
  <c r="E305" i="11"/>
  <c r="E297" i="11"/>
  <c r="F297" i="11" s="1"/>
  <c r="E289" i="11"/>
  <c r="F289" i="11" s="1"/>
  <c r="E281" i="11"/>
  <c r="F281" i="11" s="1"/>
  <c r="E273" i="11"/>
  <c r="F273" i="11" s="1"/>
  <c r="E364" i="11"/>
  <c r="F364" i="11" s="1"/>
  <c r="E348" i="11"/>
  <c r="F348" i="11" s="1"/>
  <c r="E332" i="11"/>
  <c r="E316" i="11"/>
  <c r="F316" i="11" s="1"/>
  <c r="E308" i="11"/>
  <c r="F308" i="11" s="1"/>
  <c r="E300" i="11"/>
  <c r="H300" i="11" s="1"/>
  <c r="E284" i="11"/>
  <c r="F284" i="11" s="1"/>
  <c r="E276" i="11"/>
  <c r="F276" i="11" s="1"/>
  <c r="E268" i="11"/>
  <c r="F268" i="11" s="1"/>
  <c r="E260" i="11"/>
  <c r="F260" i="11" s="1"/>
  <c r="E252" i="11"/>
  <c r="E244" i="11"/>
  <c r="H244" i="11" s="1"/>
  <c r="E236" i="11"/>
  <c r="F236" i="11" s="1"/>
  <c r="E228" i="11"/>
  <c r="F228" i="11" s="1"/>
  <c r="E220" i="11"/>
  <c r="F220" i="11" s="1"/>
  <c r="E212" i="11"/>
  <c r="F212" i="11" s="1"/>
  <c r="E204" i="11"/>
  <c r="F204" i="11" s="1"/>
  <c r="E196" i="11"/>
  <c r="E188" i="11"/>
  <c r="H188" i="11" s="1"/>
  <c r="E180" i="11"/>
  <c r="F180" i="11" s="1"/>
  <c r="E172" i="11"/>
  <c r="F172" i="11" s="1"/>
  <c r="E164" i="11"/>
  <c r="F164" i="11" s="1"/>
  <c r="E156" i="11"/>
  <c r="F156" i="11" s="1"/>
  <c r="E148" i="11"/>
  <c r="F148" i="11" s="1"/>
  <c r="E140" i="11"/>
  <c r="F140" i="11" s="1"/>
  <c r="E132" i="11"/>
  <c r="E124" i="11"/>
  <c r="E116" i="11"/>
  <c r="F116" i="11" s="1"/>
  <c r="E108" i="11"/>
  <c r="F108" i="11" s="1"/>
  <c r="E100" i="11"/>
  <c r="F100" i="11" s="1"/>
  <c r="E92" i="11"/>
  <c r="F92" i="11" s="1"/>
  <c r="E84" i="11"/>
  <c r="F84" i="11" s="1"/>
  <c r="E76" i="11"/>
  <c r="H76" i="11" s="1"/>
  <c r="E68" i="11"/>
  <c r="F68" i="11" s="1"/>
  <c r="E60" i="11"/>
  <c r="E52" i="11"/>
  <c r="F52" i="11" s="1"/>
  <c r="E44" i="11"/>
  <c r="F44" i="11" s="1"/>
  <c r="E36" i="11"/>
  <c r="F36" i="11" s="1"/>
  <c r="E28" i="11"/>
  <c r="F28" i="11" s="1"/>
  <c r="E20" i="11"/>
  <c r="E12" i="11"/>
  <c r="F12" i="11" s="1"/>
  <c r="E4" i="11"/>
  <c r="E372" i="11"/>
  <c r="F372" i="11" s="1"/>
  <c r="E356" i="11"/>
  <c r="F356" i="11" s="1"/>
  <c r="E340" i="11"/>
  <c r="F340" i="11" s="1"/>
  <c r="E324" i="11"/>
  <c r="F324" i="11" s="1"/>
  <c r="E292" i="11"/>
  <c r="F292" i="11" s="1"/>
  <c r="E265" i="11"/>
  <c r="H265" i="11" s="1"/>
  <c r="E257" i="11"/>
  <c r="F257" i="11" s="1"/>
  <c r="E249" i="11"/>
  <c r="F249" i="11" s="1"/>
  <c r="E241" i="11"/>
  <c r="F241" i="11" s="1"/>
  <c r="E233" i="11"/>
  <c r="F233" i="11" s="1"/>
  <c r="E225" i="11"/>
  <c r="F225" i="11" s="1"/>
  <c r="E217" i="11"/>
  <c r="F217" i="11" s="1"/>
  <c r="E209" i="11"/>
  <c r="F209" i="11" s="1"/>
  <c r="E201" i="11"/>
  <c r="F201" i="11" s="1"/>
  <c r="E193" i="11"/>
  <c r="F193" i="11" s="1"/>
  <c r="E185" i="11"/>
  <c r="F185" i="11" s="1"/>
  <c r="E177" i="11"/>
  <c r="F177" i="11" s="1"/>
  <c r="E169" i="11"/>
  <c r="F169" i="11" s="1"/>
  <c r="E161" i="11"/>
  <c r="F161" i="11" s="1"/>
  <c r="E153" i="11"/>
  <c r="F153" i="11" s="1"/>
  <c r="E145" i="11"/>
  <c r="F145" i="11" s="1"/>
  <c r="E137" i="11"/>
  <c r="F137" i="11" s="1"/>
  <c r="E129" i="11"/>
  <c r="F129" i="11" s="1"/>
  <c r="E121" i="11"/>
  <c r="F121" i="11" s="1"/>
  <c r="E113" i="11"/>
  <c r="F113" i="11" s="1"/>
  <c r="E105" i="11"/>
  <c r="F105" i="11" s="1"/>
  <c r="E97" i="11"/>
  <c r="H97" i="11" s="1"/>
  <c r="E89" i="11"/>
  <c r="F89" i="11" s="1"/>
  <c r="E81" i="11"/>
  <c r="F81" i="11" s="1"/>
  <c r="E73" i="11"/>
  <c r="F73" i="11" s="1"/>
  <c r="E65" i="11"/>
  <c r="F65" i="11" s="1"/>
  <c r="E57" i="11"/>
  <c r="F57" i="11" s="1"/>
  <c r="E49" i="11"/>
  <c r="F49" i="11" s="1"/>
  <c r="E41" i="11"/>
  <c r="E33" i="11"/>
  <c r="F33" i="11" s="1"/>
  <c r="E25" i="11"/>
  <c r="F25" i="11" s="1"/>
  <c r="E17" i="11"/>
  <c r="F17" i="11" s="1"/>
  <c r="E9" i="11"/>
  <c r="F9" i="11" s="1"/>
  <c r="E376" i="11"/>
  <c r="F376" i="11" s="1"/>
  <c r="E360" i="11"/>
  <c r="F360" i="11" s="1"/>
  <c r="E344" i="11"/>
  <c r="F344" i="11" s="1"/>
  <c r="E328" i="11"/>
  <c r="F328" i="11" s="1"/>
  <c r="E240" i="11"/>
  <c r="F240" i="11" s="1"/>
  <c r="E256" i="11"/>
  <c r="F256" i="11" s="1"/>
  <c r="E368" i="11"/>
  <c r="F368" i="11" s="1"/>
  <c r="E352" i="11"/>
  <c r="F352" i="11" s="1"/>
  <c r="E336" i="11"/>
  <c r="F336" i="11" s="1"/>
  <c r="E320" i="11"/>
  <c r="F320" i="11" s="1"/>
  <c r="E312" i="11"/>
  <c r="E304" i="11"/>
  <c r="F304" i="11" s="1"/>
  <c r="E296" i="11"/>
  <c r="F296" i="11" s="1"/>
  <c r="E248" i="11"/>
  <c r="F248" i="11" s="1"/>
  <c r="E216" i="11"/>
  <c r="H216" i="11" s="1"/>
  <c r="E192" i="11"/>
  <c r="F192" i="11" s="1"/>
  <c r="E168" i="11"/>
  <c r="F168" i="11" s="1"/>
  <c r="E152" i="11"/>
  <c r="F152" i="11" s="1"/>
  <c r="E120" i="11"/>
  <c r="F120" i="11" s="1"/>
  <c r="E96" i="11"/>
  <c r="F96" i="11" s="1"/>
  <c r="E72" i="11"/>
  <c r="F72" i="11" s="1"/>
  <c r="E48" i="11"/>
  <c r="E24" i="11"/>
  <c r="F24" i="11" s="1"/>
  <c r="E375" i="11"/>
  <c r="F375" i="11" s="1"/>
  <c r="E335" i="11"/>
  <c r="H335" i="11" s="1"/>
  <c r="E311" i="11"/>
  <c r="F311" i="11" s="1"/>
  <c r="E287" i="11"/>
  <c r="F287" i="11" s="1"/>
  <c r="E263" i="11"/>
  <c r="F263" i="11" s="1"/>
  <c r="E239" i="11"/>
  <c r="F239" i="11" s="1"/>
  <c r="E215" i="11"/>
  <c r="F215" i="11" s="1"/>
  <c r="E183" i="11"/>
  <c r="F183" i="11" s="1"/>
  <c r="E135" i="11"/>
  <c r="F135" i="11" s="1"/>
  <c r="E111" i="11"/>
  <c r="F111" i="11" s="1"/>
  <c r="E87" i="11"/>
  <c r="F87" i="11" s="1"/>
  <c r="E63" i="11"/>
  <c r="F63" i="11" s="1"/>
  <c r="E31" i="11"/>
  <c r="F31" i="11" s="1"/>
  <c r="E358" i="11"/>
  <c r="F358" i="11" s="1"/>
  <c r="E334" i="11"/>
  <c r="F334" i="11" s="1"/>
  <c r="E310" i="11"/>
  <c r="E294" i="11"/>
  <c r="F294" i="11" s="1"/>
  <c r="E278" i="11"/>
  <c r="F278" i="11" s="1"/>
  <c r="E254" i="11"/>
  <c r="F254" i="11" s="1"/>
  <c r="E230" i="11"/>
  <c r="H230" i="11" s="1"/>
  <c r="E206" i="11"/>
  <c r="F206" i="11" s="1"/>
  <c r="E182" i="11"/>
  <c r="F182" i="11" s="1"/>
  <c r="E150" i="11"/>
  <c r="F150" i="11" s="1"/>
  <c r="E110" i="11"/>
  <c r="F110" i="11" s="1"/>
  <c r="E102" i="11"/>
  <c r="F102" i="11" s="1"/>
  <c r="E78" i="11"/>
  <c r="F78" i="11" s="1"/>
  <c r="E54" i="11"/>
  <c r="F54" i="11" s="1"/>
  <c r="E30" i="11"/>
  <c r="F30" i="11" s="1"/>
  <c r="E14" i="11"/>
  <c r="F14" i="11" s="1"/>
  <c r="E6" i="11"/>
  <c r="H6" i="11" s="1"/>
  <c r="E373" i="11"/>
  <c r="F373" i="11" s="1"/>
  <c r="E365" i="11"/>
  <c r="F365" i="11" s="1"/>
  <c r="E349" i="11"/>
  <c r="H349" i="11" s="1"/>
  <c r="E341" i="11"/>
  <c r="F341" i="11" s="1"/>
  <c r="E333" i="11"/>
  <c r="E325" i="11"/>
  <c r="F325" i="11" s="1"/>
  <c r="E317" i="11"/>
  <c r="F317" i="11" s="1"/>
  <c r="E309" i="11"/>
  <c r="F309" i="11" s="1"/>
  <c r="E301" i="11"/>
  <c r="F301" i="11" s="1"/>
  <c r="E293" i="11"/>
  <c r="H293" i="11" s="1"/>
  <c r="E285" i="11"/>
  <c r="F285" i="11" s="1"/>
  <c r="E277" i="11"/>
  <c r="F277" i="11" s="1"/>
  <c r="E269" i="11"/>
  <c r="E261" i="11"/>
  <c r="F261" i="11" s="1"/>
  <c r="E253" i="11"/>
  <c r="F253" i="11" s="1"/>
  <c r="E245" i="11"/>
  <c r="F245" i="11" s="1"/>
  <c r="E237" i="11"/>
  <c r="F237" i="11" s="1"/>
  <c r="E229" i="11"/>
  <c r="F229" i="11" s="1"/>
  <c r="E221" i="11"/>
  <c r="F221" i="11" s="1"/>
  <c r="E213" i="11"/>
  <c r="F213" i="11" s="1"/>
  <c r="E205" i="11"/>
  <c r="F205" i="11" s="1"/>
  <c r="E197" i="11"/>
  <c r="F197" i="11" s="1"/>
  <c r="E189" i="11"/>
  <c r="F189" i="11" s="1"/>
  <c r="E181" i="11"/>
  <c r="F181" i="11" s="1"/>
  <c r="E173" i="11"/>
  <c r="F173" i="11" s="1"/>
  <c r="E165" i="11"/>
  <c r="F165" i="11" s="1"/>
  <c r="E157" i="11"/>
  <c r="F157" i="11" s="1"/>
  <c r="E149" i="11"/>
  <c r="F149" i="11" s="1"/>
  <c r="E141" i="11"/>
  <c r="F141" i="11" s="1"/>
  <c r="E133" i="11"/>
  <c r="F133" i="11" s="1"/>
  <c r="E125" i="11"/>
  <c r="E117" i="11"/>
  <c r="F117" i="11" s="1"/>
  <c r="E109" i="11"/>
  <c r="F109" i="11" s="1"/>
  <c r="E101" i="11"/>
  <c r="F101" i="11" s="1"/>
  <c r="E93" i="11"/>
  <c r="F93" i="11" s="1"/>
  <c r="E85" i="11"/>
  <c r="F85" i="11" s="1"/>
  <c r="E77" i="11"/>
  <c r="F77" i="11" s="1"/>
  <c r="E69" i="11"/>
  <c r="H69" i="11" s="1"/>
  <c r="E61" i="11"/>
  <c r="F61" i="11" s="1"/>
  <c r="E53" i="11"/>
  <c r="F53" i="11" s="1"/>
  <c r="E45" i="11"/>
  <c r="F45" i="11" s="1"/>
  <c r="E37" i="11"/>
  <c r="F37" i="11" s="1"/>
  <c r="E29" i="11"/>
  <c r="F29" i="11" s="1"/>
  <c r="E21" i="11"/>
  <c r="F21" i="11" s="1"/>
  <c r="E13" i="11"/>
  <c r="E5" i="11"/>
  <c r="F5" i="11" s="1"/>
  <c r="E232" i="11"/>
  <c r="F232" i="11" s="1"/>
  <c r="E208" i="11"/>
  <c r="F208" i="11" s="1"/>
  <c r="E184" i="11"/>
  <c r="F184" i="11" s="1"/>
  <c r="E160" i="11"/>
  <c r="F160" i="11" s="1"/>
  <c r="E136" i="11"/>
  <c r="F136" i="11" s="1"/>
  <c r="E112" i="11"/>
  <c r="F112" i="11" s="1"/>
  <c r="E88" i="11"/>
  <c r="F88" i="11" s="1"/>
  <c r="E64" i="11"/>
  <c r="F64" i="11" s="1"/>
  <c r="E32" i="11"/>
  <c r="F32" i="11" s="1"/>
  <c r="E367" i="11"/>
  <c r="F367" i="11" s="1"/>
  <c r="E351" i="11"/>
  <c r="F351" i="11" s="1"/>
  <c r="E319" i="11"/>
  <c r="F319" i="11" s="1"/>
  <c r="E295" i="11"/>
  <c r="F295" i="11" s="1"/>
  <c r="E271" i="11"/>
  <c r="F271" i="11" s="1"/>
  <c r="E247" i="11"/>
  <c r="F247" i="11" s="1"/>
  <c r="E223" i="11"/>
  <c r="H223" i="11" s="1"/>
  <c r="E199" i="11"/>
  <c r="F199" i="11" s="1"/>
  <c r="E151" i="11"/>
  <c r="F151" i="11" s="1"/>
  <c r="E127" i="11"/>
  <c r="F127" i="11" s="1"/>
  <c r="E103" i="11"/>
  <c r="H103" i="11" s="1"/>
  <c r="E71" i="11"/>
  <c r="F71" i="11" s="1"/>
  <c r="E47" i="11"/>
  <c r="F47" i="11" s="1"/>
  <c r="E23" i="11"/>
  <c r="F23" i="11" s="1"/>
  <c r="E374" i="11"/>
  <c r="F374" i="11" s="1"/>
  <c r="E350" i="11"/>
  <c r="F350" i="11" s="1"/>
  <c r="E326" i="11"/>
  <c r="F326" i="11" s="1"/>
  <c r="E286" i="11"/>
  <c r="F286" i="11" s="1"/>
  <c r="E262" i="11"/>
  <c r="E238" i="11"/>
  <c r="F238" i="11" s="1"/>
  <c r="E214" i="11"/>
  <c r="F214" i="11" s="1"/>
  <c r="E190" i="11"/>
  <c r="F190" i="11" s="1"/>
  <c r="E166" i="11"/>
  <c r="F166" i="11" s="1"/>
  <c r="E86" i="11"/>
  <c r="F86" i="11" s="1"/>
  <c r="E62" i="11"/>
  <c r="F62" i="11" s="1"/>
  <c r="E46" i="11"/>
  <c r="F46" i="11" s="1"/>
  <c r="E22" i="11"/>
  <c r="F22" i="11" s="1"/>
  <c r="E371" i="11"/>
  <c r="F371" i="11" s="1"/>
  <c r="E363" i="11"/>
  <c r="F363" i="11" s="1"/>
  <c r="E355" i="11"/>
  <c r="F355" i="11" s="1"/>
  <c r="E347" i="11"/>
  <c r="F347" i="11" s="1"/>
  <c r="E339" i="11"/>
  <c r="F339" i="11" s="1"/>
  <c r="E331" i="11"/>
  <c r="F331" i="11" s="1"/>
  <c r="E323" i="11"/>
  <c r="F323" i="11" s="1"/>
  <c r="E315" i="11"/>
  <c r="F315" i="11" s="1"/>
  <c r="E307" i="11"/>
  <c r="F307" i="11" s="1"/>
  <c r="E299" i="11"/>
  <c r="F299" i="11" s="1"/>
  <c r="E291" i="11"/>
  <c r="F291" i="11" s="1"/>
  <c r="E283" i="11"/>
  <c r="F283" i="11" s="1"/>
  <c r="E275" i="11"/>
  <c r="F275" i="11" s="1"/>
  <c r="E259" i="11"/>
  <c r="F259" i="11" s="1"/>
  <c r="E251" i="11"/>
  <c r="H251" i="11" s="1"/>
  <c r="E243" i="11"/>
  <c r="F243" i="11" s="1"/>
  <c r="E235" i="11"/>
  <c r="F235" i="11" s="1"/>
  <c r="E227" i="11"/>
  <c r="F227" i="11" s="1"/>
  <c r="E219" i="11"/>
  <c r="F219" i="11" s="1"/>
  <c r="E211" i="11"/>
  <c r="E203" i="11"/>
  <c r="F203" i="11" s="1"/>
  <c r="E195" i="11"/>
  <c r="H195" i="11" s="1"/>
  <c r="E187" i="11"/>
  <c r="F187" i="11" s="1"/>
  <c r="E179" i="11"/>
  <c r="F179" i="11" s="1"/>
  <c r="E171" i="11"/>
  <c r="F171" i="11" s="1"/>
  <c r="E163" i="11"/>
  <c r="F163" i="11" s="1"/>
  <c r="E155" i="11"/>
  <c r="F155" i="11" s="1"/>
  <c r="E147" i="11"/>
  <c r="F147" i="11" s="1"/>
  <c r="E139" i="11"/>
  <c r="H139" i="11" s="1"/>
  <c r="E131" i="11"/>
  <c r="F131" i="11" s="1"/>
  <c r="E123" i="11"/>
  <c r="F123" i="11" s="1"/>
  <c r="E115" i="11"/>
  <c r="E107" i="11"/>
  <c r="F107" i="11" s="1"/>
  <c r="E99" i="11"/>
  <c r="F99" i="11" s="1"/>
  <c r="E91" i="11"/>
  <c r="F91" i="11" s="1"/>
  <c r="E83" i="11"/>
  <c r="E75" i="11"/>
  <c r="F75" i="11" s="1"/>
  <c r="E67" i="11"/>
  <c r="F67" i="11" s="1"/>
  <c r="E59" i="11"/>
  <c r="F59" i="11" s="1"/>
  <c r="E51" i="11"/>
  <c r="E43" i="11"/>
  <c r="F43" i="11" s="1"/>
  <c r="E35" i="11"/>
  <c r="F35" i="11" s="1"/>
  <c r="E27" i="11"/>
  <c r="H27" i="11" s="1"/>
  <c r="E19" i="11"/>
  <c r="F19" i="11" s="1"/>
  <c r="E11" i="11"/>
  <c r="F11" i="11" s="1"/>
  <c r="E3" i="11"/>
  <c r="F3" i="11" s="1"/>
  <c r="E224" i="11"/>
  <c r="F224" i="11" s="1"/>
  <c r="E200" i="11"/>
  <c r="F200" i="11" s="1"/>
  <c r="E176" i="11"/>
  <c r="F176" i="11" s="1"/>
  <c r="E144" i="11"/>
  <c r="F144" i="11" s="1"/>
  <c r="E128" i="11"/>
  <c r="F128" i="11" s="1"/>
  <c r="E104" i="11"/>
  <c r="F104" i="11" s="1"/>
  <c r="E80" i="11"/>
  <c r="F80" i="11" s="1"/>
  <c r="E56" i="11"/>
  <c r="F56" i="11" s="1"/>
  <c r="E40" i="11"/>
  <c r="F40" i="11" s="1"/>
  <c r="E16" i="11"/>
  <c r="E359" i="11"/>
  <c r="F359" i="11" s="1"/>
  <c r="E343" i="11"/>
  <c r="F343" i="11" s="1"/>
  <c r="E327" i="11"/>
  <c r="F327" i="11" s="1"/>
  <c r="E303" i="11"/>
  <c r="F303" i="11" s="1"/>
  <c r="E279" i="11"/>
  <c r="H279" i="11" s="1"/>
  <c r="E255" i="11"/>
  <c r="F255" i="11" s="1"/>
  <c r="E231" i="11"/>
  <c r="F231" i="11" s="1"/>
  <c r="E207" i="11"/>
  <c r="F207" i="11" s="1"/>
  <c r="E191" i="11"/>
  <c r="F191" i="11" s="1"/>
  <c r="E143" i="11"/>
  <c r="F143" i="11" s="1"/>
  <c r="E119" i="11"/>
  <c r="F119" i="11" s="1"/>
  <c r="E95" i="11"/>
  <c r="F95" i="11" s="1"/>
  <c r="E79" i="11"/>
  <c r="F79" i="11" s="1"/>
  <c r="E55" i="11"/>
  <c r="H55" i="11" s="1"/>
  <c r="E39" i="11"/>
  <c r="F39" i="11" s="1"/>
  <c r="E15" i="11"/>
  <c r="F15" i="11" s="1"/>
  <c r="E7" i="11"/>
  <c r="F7" i="11" s="1"/>
  <c r="E366" i="11"/>
  <c r="F366" i="11" s="1"/>
  <c r="E342" i="11"/>
  <c r="H342" i="11" s="1"/>
  <c r="E318" i="11"/>
  <c r="F318" i="11" s="1"/>
  <c r="E302" i="11"/>
  <c r="F302" i="11" s="1"/>
  <c r="E270" i="11"/>
  <c r="F270" i="11" s="1"/>
  <c r="E246" i="11"/>
  <c r="F246" i="11" s="1"/>
  <c r="E222" i="11"/>
  <c r="F222" i="11" s="1"/>
  <c r="E198" i="11"/>
  <c r="F198" i="11" s="1"/>
  <c r="E174" i="11"/>
  <c r="F174" i="11" s="1"/>
  <c r="E158" i="11"/>
  <c r="F158" i="11" s="1"/>
  <c r="E94" i="11"/>
  <c r="F94" i="11" s="1"/>
  <c r="E70" i="11"/>
  <c r="F70" i="11" s="1"/>
  <c r="E38" i="11"/>
  <c r="F38" i="11" s="1"/>
  <c r="E175" i="11"/>
  <c r="F175" i="11" s="1"/>
  <c r="E167" i="11"/>
  <c r="H167" i="11" s="1"/>
  <c r="E159" i="11"/>
  <c r="F159" i="11" s="1"/>
  <c r="E8" i="11"/>
  <c r="E267" i="11"/>
  <c r="F267" i="11" s="1"/>
  <c r="E357" i="11"/>
  <c r="F357" i="11" s="1"/>
  <c r="F370" i="11"/>
  <c r="F223" i="11"/>
  <c r="F310" i="11"/>
  <c r="F262" i="11"/>
  <c r="F226" i="11"/>
  <c r="F333" i="11"/>
  <c r="F269" i="11"/>
  <c r="F115" i="11"/>
  <c r="F234" i="11"/>
  <c r="F178" i="11"/>
  <c r="F170" i="11"/>
  <c r="F114" i="11"/>
  <c r="F106" i="11"/>
  <c r="H90" i="11"/>
  <c r="F82" i="11"/>
  <c r="H370" i="11"/>
  <c r="F242" i="11"/>
  <c r="F361" i="11"/>
  <c r="H321" i="11"/>
  <c r="F313" i="11"/>
  <c r="F305" i="11"/>
  <c r="F362" i="11"/>
  <c r="F346" i="11"/>
  <c r="F306" i="11"/>
  <c r="F186" i="11"/>
  <c r="F58" i="11"/>
  <c r="H314" i="11"/>
  <c r="F211" i="11"/>
  <c r="F51" i="11"/>
  <c r="F312" i="11"/>
  <c r="F272" i="11"/>
  <c r="H272" i="11"/>
  <c r="H160" i="11"/>
  <c r="F342" i="11"/>
  <c r="F50" i="11"/>
  <c r="F332" i="11"/>
  <c r="F300" i="11"/>
  <c r="F252" i="11"/>
  <c r="F244" i="11"/>
  <c r="F196" i="11"/>
  <c r="F188" i="11"/>
  <c r="F132" i="11"/>
  <c r="F124" i="11"/>
  <c r="F60" i="11"/>
  <c r="F4" i="11"/>
  <c r="F16" i="11"/>
  <c r="H132" i="11"/>
  <c r="E126" i="11"/>
  <c r="E134" i="11"/>
  <c r="E142" i="11"/>
  <c r="E118" i="11"/>
  <c r="H34" i="11" l="1"/>
  <c r="H146" i="11"/>
  <c r="F216" i="11"/>
  <c r="F103" i="11"/>
  <c r="H209" i="11"/>
  <c r="F293" i="11"/>
  <c r="F258" i="11"/>
  <c r="H111" i="11"/>
  <c r="F335" i="11"/>
  <c r="F265" i="11"/>
  <c r="H202" i="11"/>
  <c r="H363" i="11"/>
  <c r="H153" i="11"/>
  <c r="H356" i="11"/>
  <c r="F76" i="11"/>
  <c r="F97" i="11"/>
  <c r="H181" i="11"/>
  <c r="F349" i="11"/>
  <c r="F69" i="11"/>
  <c r="H328" i="11"/>
  <c r="H104" i="11"/>
  <c r="H20" i="11"/>
  <c r="F20" i="11"/>
  <c r="F125" i="11"/>
  <c r="H125" i="11"/>
  <c r="F41" i="11"/>
  <c r="H41" i="11"/>
  <c r="H13" i="11"/>
  <c r="F13" i="11"/>
  <c r="F27" i="11"/>
  <c r="H83" i="11"/>
  <c r="F83" i="11"/>
  <c r="H307" i="11"/>
  <c r="H174" i="11"/>
  <c r="H286" i="11"/>
  <c r="F6" i="11"/>
  <c r="H237" i="11"/>
  <c r="F230" i="11"/>
  <c r="H48" i="11"/>
  <c r="F139" i="11"/>
  <c r="F251" i="11"/>
  <c r="F195" i="11"/>
  <c r="F48" i="11"/>
  <c r="F279" i="11"/>
  <c r="H62" i="11"/>
  <c r="F55" i="11"/>
  <c r="F167" i="11"/>
  <c r="F8" i="11"/>
  <c r="H118" i="11"/>
  <c r="F118" i="11"/>
  <c r="F142" i="11"/>
  <c r="F126" i="11"/>
  <c r="F134" i="11"/>
  <c r="I342" i="11" l="1"/>
  <c r="J342" i="11" s="1"/>
  <c r="I363" i="11"/>
  <c r="J363" i="11" s="1"/>
  <c r="I244" i="11"/>
  <c r="J244" i="11" s="1"/>
  <c r="I27" i="11"/>
  <c r="J27" i="11" s="1"/>
  <c r="I202" i="11"/>
  <c r="J202" i="11" s="1"/>
  <c r="I335" i="11"/>
  <c r="J335" i="11" s="1"/>
  <c r="I125" i="11"/>
  <c r="J125" i="11" s="1"/>
  <c r="I258" i="11"/>
  <c r="J258" i="11" s="1"/>
  <c r="I160" i="11"/>
  <c r="J160" i="11" s="1"/>
  <c r="I97" i="11"/>
  <c r="J97" i="11" s="1"/>
  <c r="I300" i="11"/>
  <c r="J300" i="11" s="1"/>
  <c r="I55" i="11"/>
  <c r="J55" i="11" s="1"/>
  <c r="I146" i="11"/>
  <c r="J146" i="11" s="1"/>
  <c r="I20" i="11"/>
  <c r="J20" i="11" s="1"/>
  <c r="I48" i="11"/>
  <c r="J48" i="11" s="1"/>
  <c r="I167" i="11"/>
  <c r="J167" i="11" s="1"/>
  <c r="I356" i="11"/>
  <c r="J356" i="11" s="1"/>
  <c r="I111" i="11"/>
  <c r="J111" i="11" s="1"/>
  <c r="I223" i="11"/>
  <c r="J223" i="11" s="1"/>
  <c r="I251" i="11"/>
  <c r="J251" i="11" s="1"/>
  <c r="I279" i="11"/>
  <c r="J279" i="11" s="1"/>
  <c r="I139" i="11"/>
  <c r="J139" i="11" s="1"/>
  <c r="I286" i="11"/>
  <c r="J286" i="11" s="1"/>
  <c r="I370" i="11"/>
  <c r="J370" i="11" s="1"/>
  <c r="I90" i="11"/>
  <c r="J90" i="11" s="1"/>
  <c r="I307" i="11"/>
  <c r="J307" i="11" s="1"/>
  <c r="I230" i="11"/>
  <c r="J230" i="11" s="1"/>
  <c r="I174" i="11"/>
  <c r="J174" i="11" s="1"/>
  <c r="I118" i="11"/>
  <c r="J118" i="11" s="1"/>
  <c r="I103" i="11"/>
  <c r="J103" i="11" s="1"/>
  <c r="I188" i="11"/>
  <c r="J188" i="11" s="1"/>
  <c r="I76" i="11"/>
  <c r="J76" i="11" s="1"/>
  <c r="I195" i="11"/>
  <c r="J195" i="11" s="1"/>
  <c r="I349" i="11"/>
  <c r="J349" i="11" s="1"/>
  <c r="I237" i="11"/>
  <c r="J237" i="11" s="1"/>
  <c r="I104" i="11"/>
  <c r="J104" i="11" s="1"/>
  <c r="I132" i="11"/>
  <c r="J132" i="11" s="1"/>
  <c r="I293" i="11"/>
  <c r="J293" i="11" s="1"/>
  <c r="I181" i="11"/>
  <c r="J181" i="11" s="1"/>
  <c r="H229" i="11"/>
  <c r="I62" i="11"/>
  <c r="J62" i="11" s="1"/>
  <c r="I272" i="11"/>
  <c r="J272" i="11" s="1"/>
  <c r="I321" i="11"/>
  <c r="J321" i="11" s="1"/>
  <c r="I69" i="11"/>
  <c r="J69" i="11" s="1"/>
  <c r="I6" i="11"/>
  <c r="J6" i="11" s="1"/>
  <c r="I216" i="11"/>
  <c r="J216" i="11" s="1"/>
  <c r="I314" i="11"/>
  <c r="J314" i="11" s="1"/>
  <c r="I83" i="11"/>
  <c r="J83" i="11" s="1"/>
  <c r="I328" i="11"/>
  <c r="J328" i="11" s="1"/>
  <c r="I41" i="11"/>
  <c r="J41" i="11" s="1"/>
  <c r="I13" i="11"/>
  <c r="J13" i="11" s="1"/>
  <c r="I34" i="11"/>
  <c r="J34" i="11" s="1"/>
  <c r="I209" i="11"/>
  <c r="J209" i="11" s="1"/>
  <c r="I265" i="11"/>
  <c r="J265" i="11" s="1"/>
  <c r="I153" i="11"/>
  <c r="J153" i="11" s="1"/>
  <c r="H201" i="11"/>
  <c r="H124" i="11"/>
  <c r="I124" i="11" s="1"/>
  <c r="H250" i="11"/>
  <c r="H278" i="11"/>
  <c r="I278" i="11" s="1"/>
  <c r="H355" i="11"/>
  <c r="H257" i="11"/>
  <c r="H5" i="11"/>
  <c r="H180" i="11"/>
  <c r="H19" i="11"/>
  <c r="H82" i="11"/>
  <c r="H152" i="11"/>
  <c r="H306" i="11"/>
  <c r="I306" i="11" s="1"/>
  <c r="H131" i="11"/>
  <c r="H33" i="11"/>
  <c r="H145" i="11"/>
  <c r="H75" i="11"/>
  <c r="H194" i="11"/>
  <c r="H89" i="11"/>
  <c r="H299" i="11"/>
  <c r="H320" i="11"/>
  <c r="H96" i="11"/>
  <c r="H40" i="11"/>
  <c r="I40" i="11" s="1"/>
  <c r="H215" i="11"/>
  <c r="H138" i="11"/>
  <c r="H313" i="11"/>
  <c r="H243" i="11"/>
  <c r="I243" i="11" s="1"/>
  <c r="H222" i="11"/>
  <c r="H61" i="11"/>
  <c r="H327" i="11"/>
  <c r="H12" i="11"/>
  <c r="H166" i="11"/>
  <c r="I166" i="11" s="1"/>
  <c r="H208" i="11"/>
  <c r="H68" i="11"/>
  <c r="H110" i="11"/>
  <c r="H369" i="11"/>
  <c r="H159" i="11"/>
  <c r="H173" i="11"/>
  <c r="H264" i="11"/>
  <c r="H47" i="11"/>
  <c r="H334" i="11"/>
  <c r="H285" i="11"/>
  <c r="H348" i="11"/>
  <c r="H54" i="11"/>
  <c r="H187" i="11"/>
  <c r="I187" i="11" s="1"/>
  <c r="H117" i="11"/>
  <c r="H271" i="11"/>
  <c r="H376" i="11"/>
  <c r="H341" i="11"/>
  <c r="H362" i="11"/>
  <c r="H292" i="11"/>
  <c r="H236" i="11"/>
  <c r="H26" i="11"/>
  <c r="H317" i="11"/>
  <c r="H338" i="11"/>
  <c r="I338" i="11" s="1"/>
  <c r="H373" i="11"/>
  <c r="H318" i="11"/>
  <c r="H276" i="11"/>
  <c r="H289" i="11"/>
  <c r="H372" i="11"/>
  <c r="H240" i="11"/>
  <c r="H7" i="11"/>
  <c r="H147" i="11"/>
  <c r="H134" i="11"/>
  <c r="H136" i="11"/>
  <c r="H98" i="11"/>
  <c r="H95" i="11"/>
  <c r="I95" i="11" s="1"/>
  <c r="H80" i="11"/>
  <c r="H8" i="11"/>
  <c r="H161" i="11"/>
  <c r="H14" i="11"/>
  <c r="H239" i="11"/>
  <c r="H319" i="11"/>
  <c r="H199" i="11"/>
  <c r="I199" i="11" s="1"/>
  <c r="H238" i="11"/>
  <c r="H56" i="11"/>
  <c r="H359" i="11"/>
  <c r="H163" i="11"/>
  <c r="H224" i="11"/>
  <c r="H200" i="11"/>
  <c r="H172" i="11"/>
  <c r="I172" i="11" s="1"/>
  <c r="H15" i="11"/>
  <c r="H85" i="11"/>
  <c r="H305" i="11"/>
  <c r="H221" i="11"/>
  <c r="I221" i="11" s="1"/>
  <c r="H374" i="11"/>
  <c r="H232" i="11"/>
  <c r="H105" i="11"/>
  <c r="H175" i="11"/>
  <c r="H156" i="11"/>
  <c r="H190" i="11"/>
  <c r="H50" i="11"/>
  <c r="H58" i="11"/>
  <c r="H375" i="11"/>
  <c r="H185" i="11"/>
  <c r="H120" i="11"/>
  <c r="H189" i="11"/>
  <c r="H115" i="11"/>
  <c r="H71" i="11"/>
  <c r="H226" i="11"/>
  <c r="H17" i="11"/>
  <c r="I17" i="11" s="1"/>
  <c r="H150" i="11"/>
  <c r="H38" i="11"/>
  <c r="I38" i="11" s="1"/>
  <c r="H91" i="11"/>
  <c r="H331" i="11"/>
  <c r="H113" i="11"/>
  <c r="H164" i="11"/>
  <c r="I164" i="11" s="1"/>
  <c r="H126" i="11"/>
  <c r="H260" i="11"/>
  <c r="I260" i="11" s="1"/>
  <c r="H255" i="11"/>
  <c r="H4" i="11"/>
  <c r="H10" i="11"/>
  <c r="I10" i="11" s="1"/>
  <c r="H193" i="11"/>
  <c r="I193" i="11" s="1"/>
  <c r="H67" i="11"/>
  <c r="H213" i="11"/>
  <c r="I213" i="11" s="1"/>
  <c r="H198" i="11"/>
  <c r="I198" i="11" s="1"/>
  <c r="H77" i="11"/>
  <c r="H252" i="11"/>
  <c r="H35" i="11"/>
  <c r="H122" i="11"/>
  <c r="H364" i="11"/>
  <c r="H72" i="11"/>
  <c r="H70" i="11"/>
  <c r="I70" i="11" s="1"/>
  <c r="H329" i="11"/>
  <c r="H30" i="11"/>
  <c r="H302" i="11"/>
  <c r="H133" i="11"/>
  <c r="H284" i="11"/>
  <c r="H367" i="11"/>
  <c r="H256" i="11"/>
  <c r="H254" i="11"/>
  <c r="H259" i="11"/>
  <c r="H253" i="11"/>
  <c r="H269" i="11"/>
  <c r="H233" i="11"/>
  <c r="H192" i="11"/>
  <c r="I192" i="11" s="1"/>
  <c r="H177" i="11"/>
  <c r="H287" i="11"/>
  <c r="H217" i="11"/>
  <c r="H340" i="11"/>
  <c r="H191" i="11"/>
  <c r="H308" i="11"/>
  <c r="H263" i="11"/>
  <c r="H205" i="11"/>
  <c r="H361" i="11"/>
  <c r="H267" i="11"/>
  <c r="I267" i="11" s="1"/>
  <c r="H296" i="11"/>
  <c r="H11" i="11"/>
  <c r="H157" i="11"/>
  <c r="I157" i="11" s="1"/>
  <c r="H365" i="11"/>
  <c r="H310" i="11"/>
  <c r="I310" i="11" s="1"/>
  <c r="H297" i="11"/>
  <c r="H368" i="11"/>
  <c r="H109" i="11"/>
  <c r="H127" i="11"/>
  <c r="H165" i="11"/>
  <c r="I165" i="11" s="1"/>
  <c r="H186" i="11"/>
  <c r="I186" i="11" s="1"/>
  <c r="H143" i="11"/>
  <c r="H32" i="11"/>
  <c r="H339" i="11"/>
  <c r="H93" i="11"/>
  <c r="H182" i="11"/>
  <c r="H247" i="11"/>
  <c r="I247" i="11" s="1"/>
  <c r="H128" i="11"/>
  <c r="I128" i="11" s="1"/>
  <c r="H74" i="11"/>
  <c r="H366" i="11"/>
  <c r="H231" i="11"/>
  <c r="H64" i="11"/>
  <c r="H235" i="11"/>
  <c r="I235" i="11" s="1"/>
  <c r="H92" i="11"/>
  <c r="H84" i="11"/>
  <c r="I84" i="11" s="1"/>
  <c r="H332" i="11"/>
  <c r="H135" i="11"/>
  <c r="H315" i="11"/>
  <c r="H28" i="11"/>
  <c r="H344" i="11"/>
  <c r="H116" i="11"/>
  <c r="H86" i="11"/>
  <c r="H79" i="11"/>
  <c r="H59" i="11"/>
  <c r="I59" i="11" s="1"/>
  <c r="H121" i="11"/>
  <c r="H51" i="11"/>
  <c r="I51" i="11" s="1"/>
  <c r="H22" i="11"/>
  <c r="H241" i="11"/>
  <c r="H16" i="11"/>
  <c r="I16" i="11" s="1"/>
  <c r="H43" i="11"/>
  <c r="H322" i="11"/>
  <c r="H81" i="11"/>
  <c r="H336" i="11"/>
  <c r="I336" i="11" s="1"/>
  <c r="H228" i="11"/>
  <c r="H107" i="11"/>
  <c r="H49" i="11"/>
  <c r="H357" i="11"/>
  <c r="H141" i="11"/>
  <c r="H169" i="11"/>
  <c r="H220" i="11"/>
  <c r="I220" i="11" s="1"/>
  <c r="H347" i="11"/>
  <c r="H343" i="11"/>
  <c r="I343" i="11" s="1"/>
  <c r="H316" i="11"/>
  <c r="H309" i="11"/>
  <c r="I309" i="11" s="1"/>
  <c r="H137" i="11"/>
  <c r="H346" i="11"/>
  <c r="H261" i="11"/>
  <c r="I261" i="11" s="1"/>
  <c r="H65" i="11"/>
  <c r="H282" i="11"/>
  <c r="I282" i="11" s="1"/>
  <c r="H211" i="11"/>
  <c r="H242" i="11"/>
  <c r="I242" i="11" s="1"/>
  <c r="H280" i="11"/>
  <c r="I280" i="11" s="1"/>
  <c r="H281" i="11"/>
  <c r="H325" i="11"/>
  <c r="I325" i="11" s="1"/>
  <c r="H151" i="11"/>
  <c r="I151" i="11" s="1"/>
  <c r="H324" i="11"/>
  <c r="H112" i="11"/>
  <c r="I112" i="11" s="1"/>
  <c r="H291" i="11"/>
  <c r="H358" i="11"/>
  <c r="H203" i="11"/>
  <c r="H290" i="11"/>
  <c r="H73" i="11"/>
  <c r="H140" i="11"/>
  <c r="H23" i="11"/>
  <c r="I23" i="11" s="1"/>
  <c r="H37" i="11"/>
  <c r="H270" i="11"/>
  <c r="H337" i="11"/>
  <c r="H119" i="11"/>
  <c r="H196" i="11"/>
  <c r="H218" i="11"/>
  <c r="H274" i="11"/>
  <c r="H142" i="11"/>
  <c r="I142" i="11" s="1"/>
  <c r="H154" i="11"/>
  <c r="I154" i="11" s="1"/>
  <c r="H24" i="11"/>
  <c r="H371" i="11"/>
  <c r="H326" i="11"/>
  <c r="H225" i="11"/>
  <c r="H277" i="11"/>
  <c r="H3" i="11"/>
  <c r="H301" i="11"/>
  <c r="I301" i="11" s="1"/>
  <c r="H207" i="11"/>
  <c r="I207" i="11" s="1"/>
  <c r="H268" i="11"/>
  <c r="H184" i="11"/>
  <c r="H330" i="11"/>
  <c r="H249" i="11"/>
  <c r="H18" i="11"/>
  <c r="H162" i="11"/>
  <c r="H178" i="11"/>
  <c r="H149" i="11"/>
  <c r="H102" i="11"/>
  <c r="H262" i="11"/>
  <c r="I262" i="11" s="1"/>
  <c r="H245" i="11"/>
  <c r="H129" i="11"/>
  <c r="H312" i="11"/>
  <c r="H176" i="11"/>
  <c r="H275" i="11"/>
  <c r="H36" i="11"/>
  <c r="H148" i="11"/>
  <c r="H158" i="11"/>
  <c r="H288" i="11"/>
  <c r="H25" i="11"/>
  <c r="H2" i="11"/>
  <c r="I2" i="11" s="1"/>
  <c r="H352" i="11"/>
  <c r="I352" i="11" s="1"/>
  <c r="H44" i="11"/>
  <c r="H108" i="11"/>
  <c r="I108" i="11" s="1"/>
  <c r="H39" i="11"/>
  <c r="I39" i="11" s="1"/>
  <c r="H168" i="11"/>
  <c r="H295" i="11"/>
  <c r="H78" i="11"/>
  <c r="H266" i="11"/>
  <c r="H183" i="11"/>
  <c r="I183" i="11" s="1"/>
  <c r="H179" i="11"/>
  <c r="I179" i="11" s="1"/>
  <c r="H106" i="11"/>
  <c r="H214" i="11"/>
  <c r="H88" i="11"/>
  <c r="H360" i="11"/>
  <c r="H219" i="11"/>
  <c r="H29" i="11"/>
  <c r="H345" i="11"/>
  <c r="H234" i="11"/>
  <c r="I234" i="11" s="1"/>
  <c r="H171" i="11"/>
  <c r="H101" i="11"/>
  <c r="I101" i="11" s="1"/>
  <c r="H57" i="11"/>
  <c r="H212" i="11"/>
  <c r="I212" i="11" s="1"/>
  <c r="H303" i="11"/>
  <c r="H298" i="11"/>
  <c r="H9" i="11"/>
  <c r="H45" i="11"/>
  <c r="I45" i="11" s="1"/>
  <c r="H123" i="11"/>
  <c r="I123" i="11" s="1"/>
  <c r="H63" i="11"/>
  <c r="H46" i="11"/>
  <c r="H21" i="11"/>
  <c r="I21" i="11" s="1"/>
  <c r="H210" i="11"/>
  <c r="H53" i="11"/>
  <c r="H246" i="11"/>
  <c r="H204" i="11"/>
  <c r="I204" i="11" s="1"/>
  <c r="H170" i="11"/>
  <c r="I170" i="11" s="1"/>
  <c r="H42" i="11"/>
  <c r="H294" i="11"/>
  <c r="H351" i="11"/>
  <c r="H60" i="11"/>
  <c r="H100" i="11"/>
  <c r="H99" i="11"/>
  <c r="I99" i="11" s="1"/>
  <c r="H227" i="11"/>
  <c r="I227" i="11" s="1"/>
  <c r="H273" i="11"/>
  <c r="I273" i="11" s="1"/>
  <c r="H353" i="11"/>
  <c r="H130" i="11"/>
  <c r="H311" i="11"/>
  <c r="H206" i="11"/>
  <c r="H248" i="11"/>
  <c r="H354" i="11"/>
  <c r="I354" i="11" s="1"/>
  <c r="H87" i="11"/>
  <c r="I87" i="11" s="1"/>
  <c r="H197" i="11"/>
  <c r="I197" i="11" s="1"/>
  <c r="H144" i="11"/>
  <c r="H304" i="11"/>
  <c r="I304" i="11" s="1"/>
  <c r="H114" i="11"/>
  <c r="H94" i="11"/>
  <c r="H66" i="11"/>
  <c r="H52" i="11"/>
  <c r="I52" i="11" s="1"/>
  <c r="H350" i="11"/>
  <c r="I350" i="11" s="1"/>
  <c r="H283" i="11"/>
  <c r="I283" i="11" s="1"/>
  <c r="H323" i="11"/>
  <c r="H155" i="11"/>
  <c r="H333" i="11"/>
  <c r="I333" i="11" s="1"/>
  <c r="H31" i="11"/>
  <c r="I42" i="11" l="1"/>
  <c r="I150" i="11"/>
  <c r="I36" i="11"/>
  <c r="I37" i="11"/>
  <c r="J37" i="11" s="1"/>
  <c r="I121" i="11"/>
  <c r="I135" i="11"/>
  <c r="I191" i="11"/>
  <c r="J191" i="11" s="1"/>
  <c r="I30" i="11"/>
  <c r="J30" i="11" s="1"/>
  <c r="I359" i="11"/>
  <c r="I44" i="11"/>
  <c r="I178" i="11"/>
  <c r="I81" i="11"/>
  <c r="J81" i="11" s="1"/>
  <c r="I332" i="11"/>
  <c r="I259" i="11"/>
  <c r="J259" i="11" s="1"/>
  <c r="I296" i="11"/>
  <c r="J296" i="11" s="1"/>
  <c r="I71" i="11"/>
  <c r="J71" i="11" s="1"/>
  <c r="I233" i="11"/>
  <c r="I218" i="11"/>
  <c r="I140" i="11"/>
  <c r="I126" i="11"/>
  <c r="J126" i="11" s="1"/>
  <c r="I305" i="11"/>
  <c r="I9" i="11"/>
  <c r="J9" i="11" s="1"/>
  <c r="I162" i="11"/>
  <c r="J162" i="11" s="1"/>
  <c r="I203" i="11"/>
  <c r="J203" i="11" s="1"/>
  <c r="I344" i="11"/>
  <c r="I376" i="11"/>
  <c r="I145" i="11"/>
  <c r="J145" i="11" s="1"/>
  <c r="I163" i="11"/>
  <c r="J163" i="11" s="1"/>
  <c r="I161" i="11"/>
  <c r="I7" i="11"/>
  <c r="J7" i="11" s="1"/>
  <c r="I96" i="11"/>
  <c r="J96" i="11" s="1"/>
  <c r="I65" i="11"/>
  <c r="J65" i="11" s="1"/>
  <c r="I345" i="11"/>
  <c r="I29" i="11"/>
  <c r="J29" i="11" s="1"/>
  <c r="I86" i="11"/>
  <c r="I287" i="11"/>
  <c r="J287" i="11" s="1"/>
  <c r="I15" i="11"/>
  <c r="I246" i="11"/>
  <c r="J246" i="11" s="1"/>
  <c r="I254" i="11"/>
  <c r="I85" i="11"/>
  <c r="J85" i="11" s="1"/>
  <c r="I206" i="11"/>
  <c r="I219" i="11"/>
  <c r="J219" i="11" s="1"/>
  <c r="I25" i="11"/>
  <c r="J25" i="11" s="1"/>
  <c r="I129" i="11"/>
  <c r="J129" i="11" s="1"/>
  <c r="I249" i="11"/>
  <c r="I368" i="11"/>
  <c r="J368" i="11" s="1"/>
  <c r="I189" i="11"/>
  <c r="J189" i="11" s="1"/>
  <c r="I288" i="11"/>
  <c r="J288" i="11" s="1"/>
  <c r="I49" i="11"/>
  <c r="I323" i="11"/>
  <c r="J323" i="11" s="1"/>
  <c r="I268" i="11"/>
  <c r="J268" i="11" s="1"/>
  <c r="I291" i="11"/>
  <c r="I308" i="11"/>
  <c r="J308" i="11" s="1"/>
  <c r="I147" i="11"/>
  <c r="J147" i="11" s="1"/>
  <c r="I11" i="11"/>
  <c r="J11" i="11" s="1"/>
  <c r="I131" i="11"/>
  <c r="J131" i="11" s="1"/>
  <c r="I3" i="11"/>
  <c r="I274" i="11"/>
  <c r="J274" i="11" s="1"/>
  <c r="I79" i="11"/>
  <c r="I127" i="11"/>
  <c r="J127" i="11" s="1"/>
  <c r="I240" i="11"/>
  <c r="J240" i="11" s="1"/>
  <c r="I374" i="11"/>
  <c r="J374" i="11" s="1"/>
  <c r="I275" i="11"/>
  <c r="J275" i="11" s="1"/>
  <c r="I324" i="11"/>
  <c r="J324" i="11" s="1"/>
  <c r="I329" i="11"/>
  <c r="J329" i="11" s="1"/>
  <c r="I58" i="11"/>
  <c r="J58" i="11" s="1"/>
  <c r="I317" i="11"/>
  <c r="J317" i="11" s="1"/>
  <c r="I355" i="11"/>
  <c r="J355" i="11" s="1"/>
  <c r="I100" i="11"/>
  <c r="I53" i="11"/>
  <c r="J53" i="11" s="1"/>
  <c r="I266" i="11"/>
  <c r="J266" i="11" s="1"/>
  <c r="I312" i="11"/>
  <c r="J312" i="11" s="1"/>
  <c r="I73" i="11"/>
  <c r="I346" i="11"/>
  <c r="I92" i="11"/>
  <c r="J92" i="11" s="1"/>
  <c r="I182" i="11"/>
  <c r="J182" i="11" s="1"/>
  <c r="I256" i="11"/>
  <c r="I190" i="11"/>
  <c r="J190" i="11" s="1"/>
  <c r="I299" i="11"/>
  <c r="J299" i="11" s="1"/>
  <c r="I201" i="11"/>
  <c r="J201" i="11" s="1"/>
  <c r="I340" i="11"/>
  <c r="J340" i="11" s="1"/>
  <c r="I238" i="11"/>
  <c r="J238" i="11" s="1"/>
  <c r="I60" i="11"/>
  <c r="J60" i="11" s="1"/>
  <c r="I210" i="11"/>
  <c r="J210" i="11" s="1"/>
  <c r="I56" i="11"/>
  <c r="J56" i="11" s="1"/>
  <c r="I277" i="11"/>
  <c r="J277" i="11" s="1"/>
  <c r="I372" i="11"/>
  <c r="J372" i="11" s="1"/>
  <c r="I281" i="11"/>
  <c r="J281" i="11" s="1"/>
  <c r="I331" i="11"/>
  <c r="J331" i="11" s="1"/>
  <c r="I114" i="11"/>
  <c r="J114" i="11" s="1"/>
  <c r="I351" i="11"/>
  <c r="I360" i="11"/>
  <c r="J360" i="11" s="1"/>
  <c r="I245" i="11"/>
  <c r="I330" i="11"/>
  <c r="J330" i="11" s="1"/>
  <c r="I241" i="11"/>
  <c r="J241" i="11" s="1"/>
  <c r="I339" i="11"/>
  <c r="J339" i="11" s="1"/>
  <c r="I297" i="11"/>
  <c r="I284" i="11"/>
  <c r="J284" i="11" s="1"/>
  <c r="I362" i="11"/>
  <c r="J362" i="11" s="1"/>
  <c r="I285" i="11"/>
  <c r="J285" i="11" s="1"/>
  <c r="I68" i="11"/>
  <c r="J68" i="11" s="1"/>
  <c r="I141" i="11"/>
  <c r="J141" i="11" s="1"/>
  <c r="I72" i="11"/>
  <c r="J72" i="11" s="1"/>
  <c r="I78" i="11"/>
  <c r="J78" i="11" s="1"/>
  <c r="I137" i="11"/>
  <c r="J137" i="11" s="1"/>
  <c r="I82" i="11"/>
  <c r="I311" i="11"/>
  <c r="J311" i="11" s="1"/>
  <c r="I46" i="11"/>
  <c r="J46" i="11" s="1"/>
  <c r="I88" i="11"/>
  <c r="J88" i="11" s="1"/>
  <c r="I168" i="11"/>
  <c r="J168" i="11" s="1"/>
  <c r="I158" i="11"/>
  <c r="J158" i="11" s="1"/>
  <c r="I184" i="11"/>
  <c r="J184" i="11" s="1"/>
  <c r="I337" i="11"/>
  <c r="J337" i="11" s="1"/>
  <c r="I358" i="11"/>
  <c r="J358" i="11" s="1"/>
  <c r="I107" i="11"/>
  <c r="J107" i="11" s="1"/>
  <c r="I28" i="11"/>
  <c r="J28" i="11" s="1"/>
  <c r="I263" i="11"/>
  <c r="J263" i="11" s="1"/>
  <c r="I239" i="11"/>
  <c r="J239" i="11" s="1"/>
  <c r="I176" i="11"/>
  <c r="J176" i="11" s="1"/>
  <c r="I61" i="11"/>
  <c r="J61" i="11" s="1"/>
  <c r="I298" i="11"/>
  <c r="J298" i="11" s="1"/>
  <c r="I18" i="11"/>
  <c r="J18" i="11" s="1"/>
  <c r="I109" i="11"/>
  <c r="J109" i="11" s="1"/>
  <c r="I67" i="11"/>
  <c r="J67" i="11" s="1"/>
  <c r="I31" i="11"/>
  <c r="J31" i="11" s="1"/>
  <c r="I303" i="11"/>
  <c r="J303" i="11" s="1"/>
  <c r="I290" i="11"/>
  <c r="J290" i="11" s="1"/>
  <c r="I364" i="11"/>
  <c r="J364" i="11" s="1"/>
  <c r="I156" i="11"/>
  <c r="I24" i="11"/>
  <c r="J24" i="11" s="1"/>
  <c r="I270" i="11"/>
  <c r="J270" i="11" s="1"/>
  <c r="I269" i="11"/>
  <c r="J269" i="11" s="1"/>
  <c r="I302" i="11"/>
  <c r="J302" i="11" s="1"/>
  <c r="I255" i="11"/>
  <c r="J255" i="11" s="1"/>
  <c r="I232" i="11"/>
  <c r="J232" i="11" s="1"/>
  <c r="I224" i="11"/>
  <c r="J224" i="11" s="1"/>
  <c r="I5" i="11"/>
  <c r="J5" i="11" s="1"/>
  <c r="I229" i="11"/>
  <c r="J229" i="11" s="1"/>
  <c r="I8" i="11"/>
  <c r="J8" i="11" s="1"/>
  <c r="I248" i="11"/>
  <c r="I43" i="11"/>
  <c r="J43" i="11" s="1"/>
  <c r="I26" i="11"/>
  <c r="J26" i="11" s="1"/>
  <c r="I94" i="11"/>
  <c r="J94" i="11" s="1"/>
  <c r="I225" i="11"/>
  <c r="J225" i="11" s="1"/>
  <c r="I196" i="11"/>
  <c r="J196" i="11" s="1"/>
  <c r="I357" i="11"/>
  <c r="J357" i="11" s="1"/>
  <c r="I116" i="11"/>
  <c r="J116" i="11" s="1"/>
  <c r="I93" i="11"/>
  <c r="J93" i="11" s="1"/>
  <c r="I361" i="11"/>
  <c r="J361" i="11" s="1"/>
  <c r="I177" i="11"/>
  <c r="J177" i="11" s="1"/>
  <c r="I367" i="11"/>
  <c r="J367" i="11" s="1"/>
  <c r="I115" i="11"/>
  <c r="J115" i="11" s="1"/>
  <c r="I98" i="11"/>
  <c r="I159" i="11"/>
  <c r="J159" i="11" s="1"/>
  <c r="I320" i="11"/>
  <c r="J320" i="11" s="1"/>
  <c r="I215" i="11"/>
  <c r="J215" i="11" s="1"/>
  <c r="I327" i="11"/>
  <c r="J327" i="11" s="1"/>
  <c r="I205" i="11"/>
  <c r="J205" i="11" s="1"/>
  <c r="I369" i="11"/>
  <c r="J369" i="11" s="1"/>
  <c r="I130" i="11"/>
  <c r="J130" i="11" s="1"/>
  <c r="I294" i="11"/>
  <c r="J294" i="11" s="1"/>
  <c r="I32" i="11"/>
  <c r="J32" i="11" s="1"/>
  <c r="I120" i="11"/>
  <c r="J120" i="11" s="1"/>
  <c r="I105" i="11"/>
  <c r="J105" i="11" s="1"/>
  <c r="I292" i="11"/>
  <c r="J292" i="11" s="1"/>
  <c r="I66" i="11"/>
  <c r="J66" i="11" s="1"/>
  <c r="I173" i="11"/>
  <c r="J173" i="11" s="1"/>
  <c r="I122" i="11"/>
  <c r="J122" i="11" s="1"/>
  <c r="I319" i="11"/>
  <c r="J319" i="11" s="1"/>
  <c r="I236" i="11"/>
  <c r="J236" i="11" s="1"/>
  <c r="I222" i="11"/>
  <c r="J222" i="11" s="1"/>
  <c r="I152" i="11"/>
  <c r="J152" i="11" s="1"/>
  <c r="I155" i="11"/>
  <c r="J155" i="11" s="1"/>
  <c r="I371" i="11"/>
  <c r="J371" i="11" s="1"/>
  <c r="I133" i="11"/>
  <c r="J133" i="11" s="1"/>
  <c r="I35" i="11"/>
  <c r="J35" i="11" s="1"/>
  <c r="I276" i="11"/>
  <c r="J276" i="11" s="1"/>
  <c r="I110" i="11"/>
  <c r="J110" i="11" s="1"/>
  <c r="I89" i="11"/>
  <c r="J89" i="11" s="1"/>
  <c r="I144" i="11"/>
  <c r="J144" i="11" s="1"/>
  <c r="I353" i="11"/>
  <c r="J353" i="11" s="1"/>
  <c r="I63" i="11"/>
  <c r="J63" i="11" s="1"/>
  <c r="I214" i="11"/>
  <c r="J214" i="11" s="1"/>
  <c r="I148" i="11"/>
  <c r="J148" i="11" s="1"/>
  <c r="I102" i="11"/>
  <c r="J102" i="11" s="1"/>
  <c r="I211" i="11"/>
  <c r="J211" i="11" s="1"/>
  <c r="I228" i="11"/>
  <c r="J228" i="11" s="1"/>
  <c r="I315" i="11"/>
  <c r="J315" i="11" s="1"/>
  <c r="I366" i="11"/>
  <c r="J366" i="11" s="1"/>
  <c r="I143" i="11"/>
  <c r="J143" i="11" s="1"/>
  <c r="I365" i="11"/>
  <c r="J365" i="11" s="1"/>
  <c r="I252" i="11"/>
  <c r="J252" i="11" s="1"/>
  <c r="I185" i="11"/>
  <c r="J185" i="11" s="1"/>
  <c r="I14" i="11"/>
  <c r="J14" i="11" s="1"/>
  <c r="I318" i="11"/>
  <c r="J318" i="11" s="1"/>
  <c r="I313" i="11"/>
  <c r="J313" i="11" s="1"/>
  <c r="I194" i="11"/>
  <c r="J194" i="11" s="1"/>
  <c r="I19" i="11"/>
  <c r="J19" i="11" s="1"/>
  <c r="I113" i="11"/>
  <c r="J113" i="11" s="1"/>
  <c r="I117" i="11"/>
  <c r="J117" i="11" s="1"/>
  <c r="I295" i="11"/>
  <c r="J295" i="11" s="1"/>
  <c r="I326" i="11"/>
  <c r="J326" i="11" s="1"/>
  <c r="I119" i="11"/>
  <c r="J119" i="11" s="1"/>
  <c r="I64" i="11"/>
  <c r="J64" i="11" s="1"/>
  <c r="I91" i="11"/>
  <c r="I175" i="11"/>
  <c r="J175" i="11" s="1"/>
  <c r="I289" i="11"/>
  <c r="J289" i="11" s="1"/>
  <c r="I54" i="11"/>
  <c r="J54" i="11" s="1"/>
  <c r="I250" i="11"/>
  <c r="J250" i="11" s="1"/>
  <c r="I57" i="11"/>
  <c r="J57" i="11" s="1"/>
  <c r="I316" i="11"/>
  <c r="J316" i="11" s="1"/>
  <c r="I22" i="11"/>
  <c r="J22" i="11" s="1"/>
  <c r="I231" i="11"/>
  <c r="J231" i="11" s="1"/>
  <c r="I4" i="11"/>
  <c r="J4" i="11" s="1"/>
  <c r="I200" i="11"/>
  <c r="J200" i="11" s="1"/>
  <c r="I136" i="11"/>
  <c r="J136" i="11" s="1"/>
  <c r="I348" i="11"/>
  <c r="J348" i="11" s="1"/>
  <c r="I171" i="11"/>
  <c r="J171" i="11" s="1"/>
  <c r="I106" i="11"/>
  <c r="J106" i="11" s="1"/>
  <c r="I149" i="11"/>
  <c r="J149" i="11" s="1"/>
  <c r="I347" i="11"/>
  <c r="J347" i="11" s="1"/>
  <c r="I74" i="11"/>
  <c r="J74" i="11" s="1"/>
  <c r="I253" i="11"/>
  <c r="J253" i="11" s="1"/>
  <c r="I77" i="11"/>
  <c r="J77" i="11" s="1"/>
  <c r="I375" i="11"/>
  <c r="J375" i="11" s="1"/>
  <c r="I134" i="11"/>
  <c r="J134" i="11" s="1"/>
  <c r="I373" i="11"/>
  <c r="J373" i="11" s="1"/>
  <c r="I341" i="11"/>
  <c r="J341" i="11" s="1"/>
  <c r="I334" i="11"/>
  <c r="J334" i="11" s="1"/>
  <c r="I208" i="11"/>
  <c r="J208" i="11" s="1"/>
  <c r="I138" i="11"/>
  <c r="J138" i="11" s="1"/>
  <c r="I75" i="11"/>
  <c r="J75" i="11" s="1"/>
  <c r="I180" i="11"/>
  <c r="J180" i="11" s="1"/>
  <c r="I47" i="11"/>
  <c r="J47" i="11" s="1"/>
  <c r="I169" i="11"/>
  <c r="J169" i="11" s="1"/>
  <c r="I322" i="11"/>
  <c r="J322" i="11" s="1"/>
  <c r="I217" i="11"/>
  <c r="J217" i="11" s="1"/>
  <c r="I226" i="11"/>
  <c r="J226" i="11" s="1"/>
  <c r="I50" i="11"/>
  <c r="J50" i="11" s="1"/>
  <c r="I80" i="11"/>
  <c r="J80" i="11" s="1"/>
  <c r="I271" i="11"/>
  <c r="J271" i="11" s="1"/>
  <c r="I264" i="11"/>
  <c r="J264" i="11" s="1"/>
  <c r="I12" i="11"/>
  <c r="J12" i="11" s="1"/>
  <c r="I33" i="11"/>
  <c r="J33" i="11" s="1"/>
  <c r="I257" i="11"/>
  <c r="J257" i="11" s="1"/>
  <c r="J166" i="11"/>
  <c r="J187" i="11"/>
  <c r="J306" i="11"/>
  <c r="J278" i="11"/>
  <c r="J124" i="11"/>
  <c r="J376" i="11"/>
  <c r="J243" i="11"/>
  <c r="J40" i="11"/>
  <c r="J82" i="11"/>
  <c r="J338" i="11"/>
  <c r="J161" i="11"/>
  <c r="J150" i="11"/>
  <c r="J95" i="11"/>
  <c r="J98" i="11"/>
  <c r="J262" i="11"/>
  <c r="J212" i="11"/>
  <c r="J221" i="11"/>
  <c r="J142" i="11"/>
  <c r="J199" i="11"/>
  <c r="J183" i="11"/>
  <c r="J21" i="11"/>
  <c r="J17" i="11"/>
  <c r="J359" i="11"/>
  <c r="J206" i="11"/>
  <c r="J59" i="11"/>
  <c r="J165" i="11"/>
  <c r="J128" i="11"/>
  <c r="J15" i="11"/>
  <c r="J249" i="11"/>
  <c r="J197" i="11"/>
  <c r="J207" i="11"/>
  <c r="J354" i="11"/>
  <c r="J170" i="11"/>
  <c r="J309" i="11"/>
  <c r="J3" i="11"/>
  <c r="J192" i="11"/>
  <c r="J42" i="11"/>
  <c r="J305" i="11"/>
  <c r="J45" i="11"/>
  <c r="J233" i="11"/>
  <c r="J333" i="11"/>
  <c r="J99" i="11"/>
  <c r="J23" i="11"/>
  <c r="J193" i="11"/>
  <c r="J156" i="11"/>
  <c r="J108" i="11"/>
  <c r="J178" i="11"/>
  <c r="J336" i="11"/>
  <c r="J220" i="11"/>
  <c r="J49" i="11"/>
  <c r="J86" i="11"/>
  <c r="J310" i="11"/>
  <c r="J123" i="11"/>
  <c r="J273" i="11"/>
  <c r="J346" i="11"/>
  <c r="J135" i="11"/>
  <c r="J301" i="11"/>
  <c r="J172" i="11"/>
  <c r="J101" i="11"/>
  <c r="J44" i="11"/>
  <c r="J140" i="11"/>
  <c r="J256" i="11"/>
  <c r="J283" i="11"/>
  <c r="J352" i="11"/>
  <c r="J73" i="11"/>
  <c r="J100" i="11"/>
  <c r="J325" i="11"/>
  <c r="J242" i="11"/>
  <c r="J261" i="11"/>
  <c r="J79" i="11"/>
  <c r="J247" i="11"/>
  <c r="J254" i="11"/>
  <c r="J213" i="11"/>
  <c r="J10" i="11"/>
  <c r="J204" i="11"/>
  <c r="J179" i="11"/>
  <c r="J112" i="11"/>
  <c r="J282" i="11"/>
  <c r="J16" i="11"/>
  <c r="J297" i="11"/>
  <c r="J70" i="11"/>
  <c r="J227" i="11"/>
  <c r="J291" i="11"/>
  <c r="J332" i="11"/>
  <c r="J245" i="11"/>
  <c r="J248" i="11"/>
  <c r="J234" i="11"/>
  <c r="J39" i="11"/>
  <c r="J2" i="11"/>
  <c r="J36" i="11"/>
  <c r="J154" i="11"/>
  <c r="J51" i="11"/>
  <c r="J344" i="11"/>
  <c r="J84" i="11"/>
  <c r="J267" i="11"/>
  <c r="J91" i="11"/>
  <c r="J164" i="11"/>
  <c r="J52" i="11"/>
  <c r="J351" i="11"/>
  <c r="J280" i="11"/>
  <c r="J343" i="11"/>
  <c r="J121" i="11"/>
  <c r="J198" i="11"/>
  <c r="J260" i="11"/>
  <c r="J350" i="11"/>
  <c r="J345" i="11"/>
  <c r="J304" i="11"/>
  <c r="J87" i="11"/>
  <c r="J218" i="11"/>
  <c r="J151" i="11"/>
  <c r="J235" i="11"/>
  <c r="J186" i="11"/>
  <c r="J157" i="11"/>
  <c r="J38" i="11"/>
  <c r="L358" i="11" l="1"/>
  <c r="L359" i="11"/>
  <c r="K50" i="11"/>
  <c r="L262" i="11"/>
  <c r="L192" i="11"/>
  <c r="K56" i="11"/>
  <c r="M207" i="11"/>
  <c r="N207" i="11" s="1"/>
  <c r="O207" i="11" s="1"/>
  <c r="M15" i="11"/>
  <c r="N15" i="11" s="1"/>
  <c r="O15" i="11" s="1"/>
  <c r="L219" i="11"/>
  <c r="K358" i="11"/>
  <c r="M358" i="11" s="1"/>
  <c r="N358" i="11" s="1"/>
  <c r="O358" i="11" s="1"/>
  <c r="K241" i="11"/>
  <c r="L221" i="11"/>
  <c r="K199" i="11"/>
  <c r="M199" i="11" s="1"/>
  <c r="N199" i="11" s="1"/>
  <c r="O199" i="11" s="1"/>
  <c r="L190" i="11"/>
  <c r="K142" i="11"/>
  <c r="M142" i="11" s="1"/>
  <c r="N142" i="11" s="1"/>
  <c r="O142" i="11" s="1"/>
  <c r="K206" i="11"/>
  <c r="L67" i="11"/>
  <c r="L60" i="11"/>
  <c r="M46" i="11"/>
  <c r="N46" i="11" s="1"/>
  <c r="O46" i="11" s="1"/>
  <c r="M150" i="11"/>
  <c r="N150" i="11" s="1"/>
  <c r="O150" i="11" s="1"/>
  <c r="K114" i="11"/>
  <c r="M66" i="11"/>
  <c r="N66" i="11" s="1"/>
  <c r="O66" i="11" s="1"/>
  <c r="L21" i="11"/>
  <c r="L165" i="11"/>
  <c r="L50" i="11"/>
  <c r="K17" i="11"/>
  <c r="M17" i="11" s="1"/>
  <c r="N17" i="11" s="1"/>
  <c r="O17" i="11" s="1"/>
  <c r="K3" i="11"/>
  <c r="L63" i="11"/>
  <c r="K115" i="11"/>
  <c r="K374" i="11"/>
  <c r="K354" i="11"/>
  <c r="K163" i="11"/>
  <c r="L268" i="11"/>
  <c r="L212" i="11"/>
  <c r="M232" i="11"/>
  <c r="N232" i="11" s="1"/>
  <c r="O232" i="11" s="1"/>
  <c r="L142" i="11"/>
  <c r="M262" i="11"/>
  <c r="N262" i="11" s="1"/>
  <c r="O262" i="11" s="1"/>
  <c r="K232" i="11"/>
  <c r="L232" i="11"/>
  <c r="L150" i="11"/>
  <c r="K262" i="11"/>
  <c r="K150" i="11"/>
  <c r="K63" i="11"/>
  <c r="K212" i="11"/>
  <c r="M212" i="11" s="1"/>
  <c r="N212" i="11" s="1"/>
  <c r="O212" i="11" s="1"/>
  <c r="K365" i="11"/>
  <c r="K221" i="11"/>
  <c r="L365" i="11"/>
  <c r="L46" i="11"/>
  <c r="M221" i="11"/>
  <c r="N221" i="11" s="1"/>
  <c r="O221" i="11" s="1"/>
  <c r="K46" i="11"/>
  <c r="K364" i="11"/>
  <c r="K165" i="11"/>
  <c r="M165" i="11" s="1"/>
  <c r="N165" i="11" s="1"/>
  <c r="O165" i="11" s="1"/>
  <c r="K359" i="11"/>
  <c r="M359" i="11" s="1"/>
  <c r="N359" i="11" s="1"/>
  <c r="O359" i="11" s="1"/>
  <c r="L199" i="11"/>
  <c r="K268" i="11"/>
  <c r="M268" i="11" s="1"/>
  <c r="N268" i="11" s="1"/>
  <c r="O268" i="11" s="1"/>
  <c r="L183" i="11"/>
  <c r="M183" i="11" s="1"/>
  <c r="N183" i="11" s="1"/>
  <c r="O183" i="11" s="1"/>
  <c r="L17" i="11"/>
  <c r="K183" i="11"/>
  <c r="K60" i="11"/>
  <c r="L241" i="11"/>
  <c r="M241" i="11" s="1"/>
  <c r="N241" i="11" s="1"/>
  <c r="O241" i="11" s="1"/>
  <c r="L354" i="11"/>
  <c r="M354" i="11"/>
  <c r="N354" i="11" s="1"/>
  <c r="O354" i="11" s="1"/>
  <c r="K361" i="11"/>
  <c r="M361" i="11" s="1"/>
  <c r="N361" i="11" s="1"/>
  <c r="O361" i="11" s="1"/>
  <c r="L361" i="11"/>
  <c r="K58" i="11"/>
  <c r="M58" i="11" s="1"/>
  <c r="N58" i="11" s="1"/>
  <c r="O58" i="11" s="1"/>
  <c r="L364" i="11"/>
  <c r="M60" i="11"/>
  <c r="N60" i="11" s="1"/>
  <c r="O60" i="11" s="1"/>
  <c r="L58" i="11"/>
  <c r="L56" i="11"/>
  <c r="L207" i="11"/>
  <c r="K207" i="11"/>
  <c r="M206" i="11"/>
  <c r="N206" i="11" s="1"/>
  <c r="O206" i="11" s="1"/>
  <c r="K59" i="11"/>
  <c r="M59" i="11" s="1"/>
  <c r="N59" i="11" s="1"/>
  <c r="O59" i="11" s="1"/>
  <c r="L59" i="11"/>
  <c r="K21" i="11"/>
  <c r="M219" i="11"/>
  <c r="N219" i="11" s="1"/>
  <c r="O219" i="11" s="1"/>
  <c r="K238" i="11"/>
  <c r="L238" i="11"/>
  <c r="L3" i="11"/>
  <c r="L168" i="11"/>
  <c r="K66" i="11"/>
  <c r="M3" i="11"/>
  <c r="N3" i="11" s="1"/>
  <c r="O3" i="11" s="1"/>
  <c r="K128" i="11"/>
  <c r="M128" i="11" s="1"/>
  <c r="N128" i="11" s="1"/>
  <c r="O128" i="11" s="1"/>
  <c r="L66" i="11"/>
  <c r="L206" i="11"/>
  <c r="K219" i="11"/>
  <c r="L128" i="11"/>
  <c r="K67" i="11"/>
  <c r="M67" i="11" s="1"/>
  <c r="N67" i="11" s="1"/>
  <c r="O67" i="11" s="1"/>
  <c r="K277" i="11"/>
  <c r="K226" i="11"/>
  <c r="M226" i="11" s="1"/>
  <c r="N226" i="11" s="1"/>
  <c r="O226" i="11" s="1"/>
  <c r="L170" i="11"/>
  <c r="K309" i="11"/>
  <c r="L374" i="11"/>
  <c r="L114" i="11"/>
  <c r="M114" i="11" s="1"/>
  <c r="N114" i="11" s="1"/>
  <c r="O114" i="11" s="1"/>
  <c r="L163" i="11"/>
  <c r="M163" i="11" s="1"/>
  <c r="N163" i="11" s="1"/>
  <c r="O163" i="11" s="1"/>
  <c r="K170" i="11"/>
  <c r="M170" i="11" s="1"/>
  <c r="N170" i="11" s="1"/>
  <c r="O170" i="11" s="1"/>
  <c r="L309" i="11"/>
  <c r="L226" i="11"/>
  <c r="M374" i="11"/>
  <c r="N374" i="11" s="1"/>
  <c r="O374" i="11" s="1"/>
  <c r="K192" i="11"/>
  <c r="M192" i="11" s="1"/>
  <c r="N192" i="11" s="1"/>
  <c r="O192" i="11" s="1"/>
  <c r="K15" i="11"/>
  <c r="L15" i="11"/>
  <c r="L115" i="11"/>
  <c r="M115" i="11"/>
  <c r="N115" i="11" s="1"/>
  <c r="O115" i="11" s="1"/>
  <c r="K197" i="11"/>
  <c r="M197" i="11" s="1"/>
  <c r="N197" i="11" s="1"/>
  <c r="O197" i="11" s="1"/>
  <c r="K249" i="11"/>
  <c r="M249" i="11" s="1"/>
  <c r="N249" i="11" s="1"/>
  <c r="O249" i="11" s="1"/>
  <c r="M190" i="11"/>
  <c r="N190" i="11" s="1"/>
  <c r="O190" i="11" s="1"/>
  <c r="L197" i="11"/>
  <c r="L249" i="11"/>
  <c r="K190" i="11"/>
  <c r="K168" i="11"/>
  <c r="K118" i="11"/>
  <c r="K9" i="11"/>
  <c r="L9" i="11"/>
  <c r="M9" i="11"/>
  <c r="N9" i="11" s="1"/>
  <c r="O9" i="11" s="1"/>
  <c r="L267" i="11"/>
  <c r="K267" i="11"/>
  <c r="M267" i="11" s="1"/>
  <c r="N267" i="11" s="1"/>
  <c r="O267" i="11" s="1"/>
  <c r="L72" i="11"/>
  <c r="K72" i="11"/>
  <c r="M72" i="11" s="1"/>
  <c r="N72" i="11" s="1"/>
  <c r="O72" i="11" s="1"/>
  <c r="L368" i="11"/>
  <c r="M368" i="11" s="1"/>
  <c r="N368" i="11" s="1"/>
  <c r="O368" i="11" s="1"/>
  <c r="K368" i="11"/>
  <c r="L277" i="11"/>
  <c r="L371" i="11"/>
  <c r="K371" i="11"/>
  <c r="L92" i="11"/>
  <c r="K92" i="11"/>
  <c r="M92" i="11" s="1"/>
  <c r="N92" i="11" s="1"/>
  <c r="O92" i="11" s="1"/>
  <c r="M360" i="11"/>
  <c r="N360" i="11" s="1"/>
  <c r="O360" i="11" s="1"/>
  <c r="K360" i="11"/>
  <c r="L360" i="11"/>
  <c r="L227" i="11"/>
  <c r="K227" i="11"/>
  <c r="M227" i="11" s="1"/>
  <c r="N227" i="11" s="1"/>
  <c r="O227" i="11" s="1"/>
  <c r="L74" i="11"/>
  <c r="K74" i="11"/>
  <c r="M74" i="11" s="1"/>
  <c r="N74" i="11" s="1"/>
  <c r="O74" i="11" s="1"/>
  <c r="L120" i="11"/>
  <c r="K120" i="11"/>
  <c r="M120" i="11" s="1"/>
  <c r="N120" i="11" s="1"/>
  <c r="O120" i="11" s="1"/>
  <c r="K134" i="11"/>
  <c r="L366" i="11"/>
  <c r="K366" i="11"/>
  <c r="L149" i="11"/>
  <c r="M149" i="11" s="1"/>
  <c r="N149" i="11" s="1"/>
  <c r="O149" i="11" s="1"/>
  <c r="K149" i="11"/>
  <c r="L290" i="11"/>
  <c r="K290" i="11"/>
  <c r="M290" i="11" s="1"/>
  <c r="N290" i="11" s="1"/>
  <c r="O290" i="11" s="1"/>
  <c r="L343" i="11"/>
  <c r="K343" i="11"/>
  <c r="K94" i="11"/>
  <c r="M94" i="11" s="1"/>
  <c r="N94" i="11" s="1"/>
  <c r="O94" i="11" s="1"/>
  <c r="L94" i="11"/>
  <c r="K84" i="11"/>
  <c r="L84" i="11"/>
  <c r="L337" i="11"/>
  <c r="M337" i="11"/>
  <c r="N337" i="11" s="1"/>
  <c r="O337" i="11" s="1"/>
  <c r="K337" i="11"/>
  <c r="L294" i="11"/>
  <c r="K294" i="11"/>
  <c r="L263" i="11"/>
  <c r="K263" i="11"/>
  <c r="M263" i="11" s="1"/>
  <c r="N263" i="11" s="1"/>
  <c r="O263" i="11" s="1"/>
  <c r="L70" i="11"/>
  <c r="K70" i="11"/>
  <c r="L16" i="11"/>
  <c r="K16" i="11"/>
  <c r="M16" i="11" s="1"/>
  <c r="N16" i="11" s="1"/>
  <c r="O16" i="11" s="1"/>
  <c r="L213" i="11"/>
  <c r="K213" i="11"/>
  <c r="M213" i="11" s="1"/>
  <c r="N213" i="11" s="1"/>
  <c r="O213" i="11" s="1"/>
  <c r="L322" i="11"/>
  <c r="K322" i="11"/>
  <c r="L100" i="11"/>
  <c r="K100" i="11"/>
  <c r="M100" i="11" s="1"/>
  <c r="N100" i="11" s="1"/>
  <c r="O100" i="11" s="1"/>
  <c r="L288" i="11"/>
  <c r="M288" i="11" s="1"/>
  <c r="N288" i="11" s="1"/>
  <c r="O288" i="11" s="1"/>
  <c r="K288" i="11"/>
  <c r="M18" i="11"/>
  <c r="N18" i="11" s="1"/>
  <c r="O18" i="11" s="1"/>
  <c r="L18" i="11"/>
  <c r="K18" i="11"/>
  <c r="K185" i="11"/>
  <c r="L185" i="11"/>
  <c r="M185" i="11" s="1"/>
  <c r="N185" i="11" s="1"/>
  <c r="O185" i="11" s="1"/>
  <c r="L144" i="11"/>
  <c r="K144" i="11"/>
  <c r="L162" i="11"/>
  <c r="K162" i="11"/>
  <c r="M162" i="11" s="1"/>
  <c r="N162" i="11" s="1"/>
  <c r="O162" i="11" s="1"/>
  <c r="L102" i="11"/>
  <c r="K102" i="11"/>
  <c r="M102" i="11"/>
  <c r="N102" i="11" s="1"/>
  <c r="O102" i="11" s="1"/>
  <c r="L123" i="11"/>
  <c r="K123" i="11"/>
  <c r="M123" i="11" s="1"/>
  <c r="N123" i="11" s="1"/>
  <c r="O123" i="11" s="1"/>
  <c r="K220" i="11"/>
  <c r="L220" i="11"/>
  <c r="M220" i="11"/>
  <c r="N220" i="11" s="1"/>
  <c r="O220" i="11" s="1"/>
  <c r="L108" i="11"/>
  <c r="M108" i="11" s="1"/>
  <c r="N108" i="11" s="1"/>
  <c r="O108" i="11" s="1"/>
  <c r="K108" i="11"/>
  <c r="K205" i="11"/>
  <c r="M205" i="11" s="1"/>
  <c r="N205" i="11" s="1"/>
  <c r="O205" i="11" s="1"/>
  <c r="L205" i="11"/>
  <c r="L305" i="11"/>
  <c r="K305" i="11"/>
  <c r="M305" i="11"/>
  <c r="N305" i="11" s="1"/>
  <c r="O305" i="11" s="1"/>
  <c r="L42" i="11"/>
  <c r="K42" i="11"/>
  <c r="L235" i="11"/>
  <c r="K235" i="11"/>
  <c r="M235" i="11" s="1"/>
  <c r="N235" i="11" s="1"/>
  <c r="O235" i="11" s="1"/>
  <c r="L275" i="11"/>
  <c r="K275" i="11"/>
  <c r="M275" i="11" s="1"/>
  <c r="N275" i="11" s="1"/>
  <c r="O275" i="11" s="1"/>
  <c r="L91" i="11"/>
  <c r="K91" i="11"/>
  <c r="L154" i="11"/>
  <c r="K154" i="11"/>
  <c r="K93" i="11"/>
  <c r="M93" i="11" s="1"/>
  <c r="N93" i="11" s="1"/>
  <c r="O93" i="11" s="1"/>
  <c r="L93" i="11"/>
  <c r="L282" i="11"/>
  <c r="K282" i="11"/>
  <c r="L107" i="11"/>
  <c r="K107" i="11"/>
  <c r="M107" i="11" s="1"/>
  <c r="N107" i="11" s="1"/>
  <c r="O107" i="11" s="1"/>
  <c r="M352" i="11"/>
  <c r="N352" i="11" s="1"/>
  <c r="O352" i="11" s="1"/>
  <c r="K352" i="11"/>
  <c r="L352" i="11"/>
  <c r="L140" i="11"/>
  <c r="K140" i="11"/>
  <c r="L171" i="11"/>
  <c r="K171" i="11"/>
  <c r="M171" i="11" s="1"/>
  <c r="N171" i="11" s="1"/>
  <c r="O171" i="11" s="1"/>
  <c r="K53" i="11"/>
  <c r="L53" i="11"/>
  <c r="M53" i="11"/>
  <c r="N53" i="11" s="1"/>
  <c r="O53" i="11" s="1"/>
  <c r="K105" i="11"/>
  <c r="L105" i="11"/>
  <c r="M38" i="11"/>
  <c r="N38" i="11" s="1"/>
  <c r="O38" i="11" s="1"/>
  <c r="K38" i="11"/>
  <c r="L38" i="11"/>
  <c r="L28" i="11"/>
  <c r="K28" i="11"/>
  <c r="M87" i="11"/>
  <c r="N87" i="11" s="1"/>
  <c r="O87" i="11" s="1"/>
  <c r="L87" i="11"/>
  <c r="K87" i="11"/>
  <c r="L260" i="11"/>
  <c r="K260" i="11"/>
  <c r="M260" i="11" s="1"/>
  <c r="N260" i="11" s="1"/>
  <c r="O260" i="11" s="1"/>
  <c r="L266" i="11"/>
  <c r="K266" i="11"/>
  <c r="L77" i="11"/>
  <c r="K77" i="11"/>
  <c r="L51" i="11"/>
  <c r="K51" i="11"/>
  <c r="M51" i="11" s="1"/>
  <c r="N51" i="11" s="1"/>
  <c r="O51" i="11" s="1"/>
  <c r="L312" i="11"/>
  <c r="M312" i="11" s="1"/>
  <c r="N312" i="11" s="1"/>
  <c r="O312" i="11" s="1"/>
  <c r="K312" i="11"/>
  <c r="M248" i="11"/>
  <c r="N248" i="11" s="1"/>
  <c r="O248" i="11" s="1"/>
  <c r="L248" i="11"/>
  <c r="K248" i="11"/>
  <c r="L332" i="11"/>
  <c r="K332" i="11"/>
  <c r="L287" i="11"/>
  <c r="K287" i="11"/>
  <c r="L112" i="11"/>
  <c r="K112" i="11"/>
  <c r="K133" i="11"/>
  <c r="L133" i="11"/>
  <c r="M261" i="11"/>
  <c r="N261" i="11" s="1"/>
  <c r="O261" i="11" s="1"/>
  <c r="L261" i="11"/>
  <c r="K261" i="11"/>
  <c r="L143" i="11"/>
  <c r="K143" i="11"/>
  <c r="M143" i="11" s="1"/>
  <c r="N143" i="11" s="1"/>
  <c r="O143" i="11" s="1"/>
  <c r="K113" i="11"/>
  <c r="M113" i="11" s="1"/>
  <c r="N113" i="11" s="1"/>
  <c r="O113" i="11" s="1"/>
  <c r="L113" i="11"/>
  <c r="K270" i="11"/>
  <c r="M270" i="11" s="1"/>
  <c r="N270" i="11" s="1"/>
  <c r="O270" i="11" s="1"/>
  <c r="L270" i="11"/>
  <c r="L4" i="11"/>
  <c r="M4" i="11" s="1"/>
  <c r="N4" i="11" s="1"/>
  <c r="O4" i="11" s="1"/>
  <c r="K4" i="11"/>
  <c r="M246" i="11"/>
  <c r="N246" i="11" s="1"/>
  <c r="O246" i="11" s="1"/>
  <c r="L246" i="11"/>
  <c r="K246" i="11"/>
  <c r="L303" i="11"/>
  <c r="K303" i="11"/>
  <c r="M303" i="11" s="1"/>
  <c r="N303" i="11" s="1"/>
  <c r="O303" i="11" s="1"/>
  <c r="L203" i="11"/>
  <c r="K203" i="11"/>
  <c r="K156" i="11"/>
  <c r="L156" i="11"/>
  <c r="M156" i="11" s="1"/>
  <c r="N156" i="11" s="1"/>
  <c r="O156" i="11" s="1"/>
  <c r="L200" i="11"/>
  <c r="M200" i="11" s="1"/>
  <c r="N200" i="11" s="1"/>
  <c r="O200" i="11" s="1"/>
  <c r="K200" i="11"/>
  <c r="K116" i="11"/>
  <c r="L116" i="11"/>
  <c r="M116" i="11"/>
  <c r="N116" i="11" s="1"/>
  <c r="O116" i="11" s="1"/>
  <c r="L81" i="11"/>
  <c r="M339" i="11"/>
  <c r="N339" i="11" s="1"/>
  <c r="O339" i="11" s="1"/>
  <c r="L339" i="11"/>
  <c r="K339" i="11"/>
  <c r="L350" i="11"/>
  <c r="K350" i="11"/>
  <c r="L134" i="11"/>
  <c r="K57" i="11"/>
  <c r="M57" i="11"/>
  <c r="N57" i="11" s="1"/>
  <c r="O57" i="11" s="1"/>
  <c r="L57" i="11"/>
  <c r="L280" i="11"/>
  <c r="K280" i="11"/>
  <c r="L344" i="11"/>
  <c r="K344" i="11"/>
  <c r="M344" i="11" s="1"/>
  <c r="N344" i="11" s="1"/>
  <c r="O344" i="11" s="1"/>
  <c r="M176" i="11"/>
  <c r="N176" i="11" s="1"/>
  <c r="O176" i="11" s="1"/>
  <c r="L176" i="11"/>
  <c r="K176" i="11"/>
  <c r="K269" i="11"/>
  <c r="L269" i="11"/>
  <c r="M269" i="11" s="1"/>
  <c r="N269" i="11" s="1"/>
  <c r="O269" i="11" s="1"/>
  <c r="L329" i="11"/>
  <c r="K329" i="11"/>
  <c r="L367" i="11"/>
  <c r="M367" i="11"/>
  <c r="N367" i="11" s="1"/>
  <c r="O367" i="11" s="1"/>
  <c r="K367" i="11"/>
  <c r="L88" i="11"/>
  <c r="K88" i="11"/>
  <c r="M88" i="11" s="1"/>
  <c r="N88" i="11" s="1"/>
  <c r="O88" i="11" s="1"/>
  <c r="L323" i="11"/>
  <c r="M323" i="11" s="1"/>
  <c r="N323" i="11" s="1"/>
  <c r="O323" i="11" s="1"/>
  <c r="K323" i="11"/>
  <c r="K148" i="11"/>
  <c r="M148" i="11" s="1"/>
  <c r="N148" i="11" s="1"/>
  <c r="O148" i="11" s="1"/>
  <c r="L148" i="11"/>
  <c r="K31" i="11"/>
  <c r="L31" i="11"/>
  <c r="M31" i="11" s="1"/>
  <c r="N31" i="11" s="1"/>
  <c r="O31" i="11" s="1"/>
  <c r="L23" i="11"/>
  <c r="K23" i="11"/>
  <c r="M23" i="11" s="1"/>
  <c r="N23" i="11" s="1"/>
  <c r="O23" i="11" s="1"/>
  <c r="L239" i="11"/>
  <c r="K239" i="11"/>
  <c r="M239" i="11"/>
  <c r="N239" i="11" s="1"/>
  <c r="O239" i="11" s="1"/>
  <c r="L130" i="11"/>
  <c r="K130" i="11"/>
  <c r="M130" i="11" s="1"/>
  <c r="N130" i="11" s="1"/>
  <c r="O130" i="11" s="1"/>
  <c r="L122" i="11"/>
  <c r="M122" i="11" s="1"/>
  <c r="N122" i="11" s="1"/>
  <c r="O122" i="11" s="1"/>
  <c r="K122" i="11"/>
  <c r="L347" i="11"/>
  <c r="K347" i="11"/>
  <c r="M347" i="11" s="1"/>
  <c r="N347" i="11" s="1"/>
  <c r="O347" i="11" s="1"/>
  <c r="L304" i="11"/>
  <c r="M304" i="11" s="1"/>
  <c r="N304" i="11" s="1"/>
  <c r="O304" i="11" s="1"/>
  <c r="K304" i="11"/>
  <c r="M198" i="11"/>
  <c r="N198" i="11" s="1"/>
  <c r="O198" i="11" s="1"/>
  <c r="L198" i="11"/>
  <c r="K198" i="11"/>
  <c r="L210" i="11"/>
  <c r="K210" i="11"/>
  <c r="M30" i="11"/>
  <c r="N30" i="11" s="1"/>
  <c r="O30" i="11" s="1"/>
  <c r="K30" i="11"/>
  <c r="L30" i="11"/>
  <c r="L228" i="11"/>
  <c r="K228" i="11"/>
  <c r="M228" i="11" s="1"/>
  <c r="N228" i="11" s="1"/>
  <c r="O228" i="11" s="1"/>
  <c r="L36" i="11"/>
  <c r="K36" i="11"/>
  <c r="M36" i="11" s="1"/>
  <c r="N36" i="11" s="1"/>
  <c r="O36" i="11" s="1"/>
  <c r="L169" i="11"/>
  <c r="K169" i="11"/>
  <c r="M169" i="11" s="1"/>
  <c r="N169" i="11" s="1"/>
  <c r="O169" i="11" s="1"/>
  <c r="L296" i="11"/>
  <c r="M296" i="11" s="1"/>
  <c r="N296" i="11" s="1"/>
  <c r="O296" i="11" s="1"/>
  <c r="K296" i="11"/>
  <c r="M179" i="11"/>
  <c r="N179" i="11" s="1"/>
  <c r="O179" i="11" s="1"/>
  <c r="L179" i="11"/>
  <c r="K179" i="11"/>
  <c r="L254" i="11"/>
  <c r="K254" i="11"/>
  <c r="M254" i="11" s="1"/>
  <c r="N254" i="11" s="1"/>
  <c r="O254" i="11" s="1"/>
  <c r="M242" i="11"/>
  <c r="N242" i="11" s="1"/>
  <c r="O242" i="11" s="1"/>
  <c r="L242" i="11"/>
  <c r="K242" i="11"/>
  <c r="L357" i="11"/>
  <c r="K357" i="11"/>
  <c r="L353" i="11"/>
  <c r="K353" i="11"/>
  <c r="M353" i="11"/>
  <c r="N353" i="11" s="1"/>
  <c r="O353" i="11" s="1"/>
  <c r="L256" i="11"/>
  <c r="M256" i="11" s="1"/>
  <c r="N256" i="11" s="1"/>
  <c r="O256" i="11" s="1"/>
  <c r="K256" i="11"/>
  <c r="L274" i="11"/>
  <c r="K274" i="11"/>
  <c r="M274" i="11" s="1"/>
  <c r="N274" i="11" s="1"/>
  <c r="O274" i="11" s="1"/>
  <c r="K172" i="11"/>
  <c r="M172" i="11" s="1"/>
  <c r="N172" i="11" s="1"/>
  <c r="O172" i="11" s="1"/>
  <c r="L172" i="11"/>
  <c r="L85" i="11"/>
  <c r="M85" i="11" s="1"/>
  <c r="N85" i="11" s="1"/>
  <c r="O85" i="11" s="1"/>
  <c r="K85" i="11"/>
  <c r="K273" i="11"/>
  <c r="L273" i="11"/>
  <c r="L224" i="11"/>
  <c r="K224" i="11"/>
  <c r="L214" i="11"/>
  <c r="K214" i="11"/>
  <c r="M214" i="11" s="1"/>
  <c r="N214" i="11" s="1"/>
  <c r="O214" i="11" s="1"/>
  <c r="L71" i="11"/>
  <c r="K71" i="11"/>
  <c r="M71" i="11"/>
  <c r="N71" i="11" s="1"/>
  <c r="O71" i="11" s="1"/>
  <c r="L186" i="11"/>
  <c r="M186" i="11" s="1"/>
  <c r="N186" i="11" s="1"/>
  <c r="O186" i="11" s="1"/>
  <c r="K186" i="11"/>
  <c r="K137" i="11"/>
  <c r="L137" i="11"/>
  <c r="L126" i="11"/>
  <c r="K126" i="11"/>
  <c r="K73" i="11"/>
  <c r="M73" i="11" s="1"/>
  <c r="N73" i="11" s="1"/>
  <c r="O73" i="11" s="1"/>
  <c r="L73" i="11"/>
  <c r="K101" i="11"/>
  <c r="M101" i="11" s="1"/>
  <c r="N101" i="11" s="1"/>
  <c r="O101" i="11" s="1"/>
  <c r="L101" i="11"/>
  <c r="L158" i="11"/>
  <c r="M158" i="11" s="1"/>
  <c r="N158" i="11" s="1"/>
  <c r="O158" i="11" s="1"/>
  <c r="K158" i="11"/>
  <c r="M32" i="11"/>
  <c r="N32" i="11" s="1"/>
  <c r="O32" i="11" s="1"/>
  <c r="L32" i="11"/>
  <c r="K32" i="11"/>
  <c r="L189" i="11"/>
  <c r="K189" i="11"/>
  <c r="M295" i="11"/>
  <c r="N295" i="11" s="1"/>
  <c r="O295" i="11" s="1"/>
  <c r="L295" i="11"/>
  <c r="K295" i="11"/>
  <c r="K319" i="11"/>
  <c r="L319" i="11"/>
  <c r="L225" i="11"/>
  <c r="K225" i="11"/>
  <c r="M225" i="11" s="1"/>
  <c r="N225" i="11" s="1"/>
  <c r="O225" i="11" s="1"/>
  <c r="K121" i="11"/>
  <c r="M121" i="11" s="1"/>
  <c r="N121" i="11" s="1"/>
  <c r="O121" i="11" s="1"/>
  <c r="L121" i="11"/>
  <c r="L64" i="11"/>
  <c r="K64" i="11"/>
  <c r="M64" i="11" s="1"/>
  <c r="N64" i="11" s="1"/>
  <c r="O64" i="11" s="1"/>
  <c r="L234" i="11"/>
  <c r="K234" i="11"/>
  <c r="M234" i="11" s="1"/>
  <c r="N234" i="11" s="1"/>
  <c r="O234" i="11" s="1"/>
  <c r="L252" i="11"/>
  <c r="K252" i="11"/>
  <c r="L10" i="11"/>
  <c r="K10" i="11"/>
  <c r="M10" i="11" s="1"/>
  <c r="N10" i="11" s="1"/>
  <c r="O10" i="11" s="1"/>
  <c r="K25" i="11"/>
  <c r="M25" i="11" s="1"/>
  <c r="N25" i="11" s="1"/>
  <c r="O25" i="11" s="1"/>
  <c r="L25" i="11"/>
  <c r="M324" i="11"/>
  <c r="N324" i="11" s="1"/>
  <c r="O324" i="11" s="1"/>
  <c r="K324" i="11"/>
  <c r="L324" i="11"/>
  <c r="L311" i="11"/>
  <c r="K311" i="11"/>
  <c r="M311" i="11" s="1"/>
  <c r="N311" i="11" s="1"/>
  <c r="O311" i="11" s="1"/>
  <c r="K301" i="11"/>
  <c r="L301" i="11"/>
  <c r="L24" i="11"/>
  <c r="K24" i="11"/>
  <c r="M24" i="11" s="1"/>
  <c r="N24" i="11" s="1"/>
  <c r="O24" i="11" s="1"/>
  <c r="K49" i="11"/>
  <c r="L49" i="11"/>
  <c r="L178" i="11"/>
  <c r="M178" i="11" s="1"/>
  <c r="N178" i="11" s="1"/>
  <c r="O178" i="11" s="1"/>
  <c r="K178" i="11"/>
  <c r="L340" i="11"/>
  <c r="K340" i="11"/>
  <c r="M340" i="11" s="1"/>
  <c r="N340" i="11" s="1"/>
  <c r="O340" i="11" s="1"/>
  <c r="K45" i="11"/>
  <c r="M45" i="11" s="1"/>
  <c r="N45" i="11" s="1"/>
  <c r="O45" i="11" s="1"/>
  <c r="L45" i="11"/>
  <c r="L106" i="11"/>
  <c r="K106" i="11"/>
  <c r="L259" i="11"/>
  <c r="K259" i="11"/>
  <c r="M151" i="11"/>
  <c r="N151" i="11" s="1"/>
  <c r="O151" i="11" s="1"/>
  <c r="L151" i="11"/>
  <c r="K151" i="11"/>
  <c r="L155" i="11"/>
  <c r="K155" i="11"/>
  <c r="L177" i="11"/>
  <c r="K177" i="11"/>
  <c r="M177" i="11" s="1"/>
  <c r="N177" i="11" s="1"/>
  <c r="O177" i="11" s="1"/>
  <c r="L351" i="11"/>
  <c r="M351" i="11" s="1"/>
  <c r="N351" i="11" s="1"/>
  <c r="O351" i="11" s="1"/>
  <c r="K351" i="11"/>
  <c r="L253" i="11"/>
  <c r="K253" i="11"/>
  <c r="M253" i="11"/>
  <c r="N253" i="11" s="1"/>
  <c r="O253" i="11" s="1"/>
  <c r="L141" i="11"/>
  <c r="M141" i="11" s="1"/>
  <c r="N141" i="11" s="1"/>
  <c r="O141" i="11" s="1"/>
  <c r="K141" i="11"/>
  <c r="M2" i="11"/>
  <c r="N2" i="11" s="1"/>
  <c r="O2" i="11" s="1"/>
  <c r="L2" i="11"/>
  <c r="K2" i="11"/>
  <c r="K62" i="11"/>
  <c r="L317" i="11"/>
  <c r="K338" i="11"/>
  <c r="L96" i="11"/>
  <c r="L328" i="11"/>
  <c r="L264" i="11"/>
  <c r="K34" i="11"/>
  <c r="L138" i="11"/>
  <c r="L279" i="11"/>
  <c r="L348" i="11"/>
  <c r="K98" i="11"/>
  <c r="K230" i="11"/>
  <c r="L159" i="11"/>
  <c r="L117" i="11"/>
  <c r="K161" i="11"/>
  <c r="K160" i="11"/>
  <c r="L34" i="11"/>
  <c r="L98" i="11"/>
  <c r="L62" i="11"/>
  <c r="K317" i="11"/>
  <c r="K356" i="11"/>
  <c r="L327" i="11"/>
  <c r="K96" i="11"/>
  <c r="L27" i="11"/>
  <c r="L111" i="11"/>
  <c r="K264" i="11"/>
  <c r="K355" i="11"/>
  <c r="K138" i="11"/>
  <c r="K348" i="11"/>
  <c r="L240" i="11"/>
  <c r="L125" i="11"/>
  <c r="L160" i="11"/>
  <c r="L342" i="11"/>
  <c r="L69" i="11"/>
  <c r="K20" i="11"/>
  <c r="L356" i="11"/>
  <c r="K27" i="11"/>
  <c r="L355" i="11"/>
  <c r="K54" i="11"/>
  <c r="L174" i="11"/>
  <c r="K279" i="11"/>
  <c r="K240" i="11"/>
  <c r="L195" i="11"/>
  <c r="L161" i="11"/>
  <c r="K90" i="11"/>
  <c r="L372" i="11"/>
  <c r="K167" i="11"/>
  <c r="K229" i="11"/>
  <c r="K372" i="11"/>
  <c r="K159" i="11"/>
  <c r="L68" i="11"/>
  <c r="K328" i="11"/>
  <c r="K342" i="11"/>
  <c r="L230" i="11"/>
  <c r="K69" i="11"/>
  <c r="L201" i="11"/>
  <c r="K327" i="11"/>
  <c r="L136" i="11"/>
  <c r="L61" i="11"/>
  <c r="K111" i="11"/>
  <c r="L362" i="11"/>
  <c r="L54" i="11"/>
  <c r="K174" i="11"/>
  <c r="L90" i="11"/>
  <c r="K195" i="11"/>
  <c r="L229" i="11"/>
  <c r="L20" i="11"/>
  <c r="K201" i="11"/>
  <c r="K117" i="11"/>
  <c r="K136" i="11"/>
  <c r="K61" i="11"/>
  <c r="K362" i="11"/>
  <c r="L250" i="11"/>
  <c r="L307" i="11"/>
  <c r="K250" i="11"/>
  <c r="K307" i="11"/>
  <c r="K68" i="11"/>
  <c r="L202" i="11"/>
  <c r="L167" i="11"/>
  <c r="L338" i="11"/>
  <c r="K202" i="11"/>
  <c r="K125" i="11"/>
  <c r="K82" i="11"/>
  <c r="L244" i="11"/>
  <c r="K299" i="11"/>
  <c r="L26" i="11"/>
  <c r="K55" i="11"/>
  <c r="K223" i="11"/>
  <c r="K278" i="11"/>
  <c r="L215" i="11"/>
  <c r="K153" i="11"/>
  <c r="L289" i="11"/>
  <c r="L103" i="11"/>
  <c r="L320" i="11"/>
  <c r="L370" i="11"/>
  <c r="K146" i="11"/>
  <c r="K300" i="11"/>
  <c r="L251" i="11"/>
  <c r="L208" i="11"/>
  <c r="L132" i="11"/>
  <c r="L349" i="11"/>
  <c r="K14" i="11"/>
  <c r="K83" i="11"/>
  <c r="L313" i="11"/>
  <c r="K41" i="11"/>
  <c r="K95" i="11"/>
  <c r="K103" i="11"/>
  <c r="K257" i="11"/>
  <c r="L41" i="11"/>
  <c r="L299" i="11"/>
  <c r="L181" i="11"/>
  <c r="K341" i="11"/>
  <c r="K369" i="11"/>
  <c r="K258" i="11"/>
  <c r="L209" i="11"/>
  <c r="L110" i="11"/>
  <c r="K244" i="11"/>
  <c r="K26" i="11"/>
  <c r="L276" i="11"/>
  <c r="K89" i="11"/>
  <c r="K173" i="11"/>
  <c r="L48" i="11"/>
  <c r="K181" i="11"/>
  <c r="L7" i="11"/>
  <c r="L222" i="11"/>
  <c r="K285" i="11"/>
  <c r="K76" i="11"/>
  <c r="K286" i="11"/>
  <c r="L180" i="11"/>
  <c r="K370" i="11"/>
  <c r="K363" i="11"/>
  <c r="L47" i="11"/>
  <c r="L300" i="11"/>
  <c r="K251" i="11"/>
  <c r="K373" i="11"/>
  <c r="K208" i="11"/>
  <c r="K349" i="11"/>
  <c r="L272" i="11"/>
  <c r="L237" i="11"/>
  <c r="L40" i="11"/>
  <c r="K265" i="11"/>
  <c r="L292" i="11"/>
  <c r="L223" i="11"/>
  <c r="L257" i="11"/>
  <c r="L14" i="11"/>
  <c r="K209" i="11"/>
  <c r="L104" i="11"/>
  <c r="K276" i="11"/>
  <c r="L321" i="11"/>
  <c r="L173" i="11"/>
  <c r="K376" i="11"/>
  <c r="K48" i="11"/>
  <c r="K215" i="11"/>
  <c r="K289" i="11"/>
  <c r="M289" i="11" s="1"/>
  <c r="N289" i="11" s="1"/>
  <c r="O289" i="11" s="1"/>
  <c r="K7" i="11"/>
  <c r="L13" i="11"/>
  <c r="K222" i="11"/>
  <c r="L335" i="11"/>
  <c r="L285" i="11"/>
  <c r="L286" i="11"/>
  <c r="L363" i="11"/>
  <c r="L373" i="11"/>
  <c r="L147" i="11"/>
  <c r="K334" i="11"/>
  <c r="L75" i="11"/>
  <c r="L145" i="11"/>
  <c r="K139" i="11"/>
  <c r="L188" i="11"/>
  <c r="K147" i="11"/>
  <c r="L278" i="11"/>
  <c r="K75" i="11"/>
  <c r="K166" i="11"/>
  <c r="K272" i="11"/>
  <c r="L258" i="11"/>
  <c r="K40" i="11"/>
  <c r="K194" i="11"/>
  <c r="L166" i="11"/>
  <c r="L76" i="11"/>
  <c r="L146" i="11"/>
  <c r="K110" i="11"/>
  <c r="K104" i="11"/>
  <c r="K236" i="11"/>
  <c r="L5" i="11"/>
  <c r="L89" i="11"/>
  <c r="K321" i="11"/>
  <c r="L376" i="11"/>
  <c r="L187" i="11"/>
  <c r="L131" i="11"/>
  <c r="K13" i="11"/>
  <c r="K145" i="11"/>
  <c r="K335" i="11"/>
  <c r="L314" i="11"/>
  <c r="L152" i="11"/>
  <c r="L97" i="11"/>
  <c r="K180" i="11"/>
  <c r="L6" i="11"/>
  <c r="K47" i="11"/>
  <c r="L216" i="11"/>
  <c r="L293" i="11"/>
  <c r="K237" i="11"/>
  <c r="L306" i="11"/>
  <c r="K271" i="11"/>
  <c r="K8" i="11"/>
  <c r="K19" i="11"/>
  <c r="L124" i="11"/>
  <c r="L243" i="11"/>
  <c r="L318" i="11"/>
  <c r="K33" i="11"/>
  <c r="K12" i="11"/>
  <c r="K124" i="11"/>
  <c r="L341" i="11"/>
  <c r="K318" i="11"/>
  <c r="K188" i="11"/>
  <c r="L55" i="11"/>
  <c r="L95" i="11"/>
  <c r="K320" i="11"/>
  <c r="K132" i="11"/>
  <c r="L271" i="11"/>
  <c r="L236" i="11"/>
  <c r="K5" i="11"/>
  <c r="M5" i="11" s="1"/>
  <c r="N5" i="11" s="1"/>
  <c r="O5" i="11" s="1"/>
  <c r="L8" i="11"/>
  <c r="L334" i="11"/>
  <c r="L19" i="11"/>
  <c r="L12" i="11"/>
  <c r="K187" i="11"/>
  <c r="K131" i="11"/>
  <c r="L83" i="11"/>
  <c r="L265" i="11"/>
  <c r="K314" i="11"/>
  <c r="K152" i="11"/>
  <c r="K97" i="11"/>
  <c r="K6" i="11"/>
  <c r="L139" i="11"/>
  <c r="K216" i="11"/>
  <c r="K293" i="11"/>
  <c r="K292" i="11"/>
  <c r="K306" i="11"/>
  <c r="M306" i="11" s="1"/>
  <c r="N306" i="11" s="1"/>
  <c r="O306" i="11" s="1"/>
  <c r="L80" i="11"/>
  <c r="L33" i="11"/>
  <c r="L369" i="11"/>
  <c r="K80" i="11"/>
  <c r="L194" i="11"/>
  <c r="K243" i="11"/>
  <c r="L82" i="11"/>
  <c r="L153" i="11"/>
  <c r="K313" i="11"/>
  <c r="L245" i="11"/>
  <c r="K245" i="11"/>
  <c r="K65" i="11"/>
  <c r="M65" i="11" s="1"/>
  <c r="N65" i="11" s="1"/>
  <c r="O65" i="11" s="1"/>
  <c r="L65" i="11"/>
  <c r="L297" i="11"/>
  <c r="K297" i="11"/>
  <c r="M297" i="11" s="1"/>
  <c r="N297" i="11" s="1"/>
  <c r="O297" i="11" s="1"/>
  <c r="K204" i="11"/>
  <c r="M204" i="11" s="1"/>
  <c r="N204" i="11" s="1"/>
  <c r="O204" i="11" s="1"/>
  <c r="L204" i="11"/>
  <c r="L109" i="11"/>
  <c r="K109" i="11"/>
  <c r="M109" i="11" s="1"/>
  <c r="N109" i="11" s="1"/>
  <c r="O109" i="11" s="1"/>
  <c r="L325" i="11"/>
  <c r="K325" i="11"/>
  <c r="M325" i="11" s="1"/>
  <c r="N325" i="11" s="1"/>
  <c r="O325" i="11" s="1"/>
  <c r="L175" i="11"/>
  <c r="K175" i="11"/>
  <c r="L283" i="11"/>
  <c r="K283" i="11"/>
  <c r="M283" i="11" s="1"/>
  <c r="N283" i="11" s="1"/>
  <c r="O283" i="11" s="1"/>
  <c r="K217" i="11"/>
  <c r="L217" i="11"/>
  <c r="M330" i="11"/>
  <c r="N330" i="11" s="1"/>
  <c r="O330" i="11" s="1"/>
  <c r="L330" i="11"/>
  <c r="K330" i="11"/>
  <c r="M43" i="11"/>
  <c r="N43" i="11" s="1"/>
  <c r="O43" i="11" s="1"/>
  <c r="L43" i="11"/>
  <c r="K43" i="11"/>
  <c r="K310" i="11"/>
  <c r="L310" i="11"/>
  <c r="L336" i="11"/>
  <c r="K336" i="11"/>
  <c r="L193" i="11"/>
  <c r="K193" i="11"/>
  <c r="M193" i="11" s="1"/>
  <c r="N193" i="11" s="1"/>
  <c r="O193" i="11" s="1"/>
  <c r="L99" i="11"/>
  <c r="K99" i="11"/>
  <c r="M99" i="11" s="1"/>
  <c r="N99" i="11" s="1"/>
  <c r="O99" i="11" s="1"/>
  <c r="L284" i="11"/>
  <c r="K284" i="11"/>
  <c r="M284" i="11" s="1"/>
  <c r="N284" i="11" s="1"/>
  <c r="O284" i="11" s="1"/>
  <c r="K81" i="11"/>
  <c r="L164" i="11"/>
  <c r="K164" i="11"/>
  <c r="M164" i="11" s="1"/>
  <c r="N164" i="11" s="1"/>
  <c r="O164" i="11" s="1"/>
  <c r="L231" i="11"/>
  <c r="K231" i="11"/>
  <c r="K129" i="11"/>
  <c r="L129" i="11"/>
  <c r="M129" i="11"/>
  <c r="N129" i="11" s="1"/>
  <c r="O129" i="11" s="1"/>
  <c r="K29" i="11"/>
  <c r="M29" i="11" s="1"/>
  <c r="N29" i="11" s="1"/>
  <c r="O29" i="11" s="1"/>
  <c r="L29" i="11"/>
  <c r="L346" i="11"/>
  <c r="K346" i="11"/>
  <c r="M346" i="11" s="1"/>
  <c r="N346" i="11" s="1"/>
  <c r="O346" i="11" s="1"/>
  <c r="L86" i="11"/>
  <c r="K86" i="11"/>
  <c r="M86" i="11" s="1"/>
  <c r="N86" i="11" s="1"/>
  <c r="O86" i="11" s="1"/>
  <c r="M233" i="11"/>
  <c r="N233" i="11" s="1"/>
  <c r="O233" i="11" s="1"/>
  <c r="L233" i="11"/>
  <c r="K233" i="11"/>
  <c r="L326" i="11"/>
  <c r="K326" i="11"/>
  <c r="M326" i="11" s="1"/>
  <c r="N326" i="11" s="1"/>
  <c r="O326" i="11" s="1"/>
  <c r="M37" i="11"/>
  <c r="N37" i="11" s="1"/>
  <c r="O37" i="11" s="1"/>
  <c r="L37" i="11"/>
  <c r="K37" i="11"/>
  <c r="K302" i="11"/>
  <c r="M302" i="11" s="1"/>
  <c r="N302" i="11" s="1"/>
  <c r="O302" i="11" s="1"/>
  <c r="L302" i="11"/>
  <c r="L22" i="11"/>
  <c r="K22" i="11"/>
  <c r="M22" i="11" s="1"/>
  <c r="N22" i="11" s="1"/>
  <c r="O22" i="11" s="1"/>
  <c r="K79" i="11"/>
  <c r="M79" i="11" s="1"/>
  <c r="N79" i="11" s="1"/>
  <c r="O79" i="11" s="1"/>
  <c r="L79" i="11"/>
  <c r="L184" i="11"/>
  <c r="K184" i="11"/>
  <c r="M184" i="11" s="1"/>
  <c r="N184" i="11" s="1"/>
  <c r="O184" i="11" s="1"/>
  <c r="M298" i="11"/>
  <c r="N298" i="11" s="1"/>
  <c r="O298" i="11" s="1"/>
  <c r="L298" i="11"/>
  <c r="K298" i="11"/>
  <c r="L118" i="11"/>
  <c r="K157" i="11"/>
  <c r="M157" i="11" s="1"/>
  <c r="N157" i="11" s="1"/>
  <c r="O157" i="11" s="1"/>
  <c r="L157" i="11"/>
  <c r="L218" i="11"/>
  <c r="M218" i="11" s="1"/>
  <c r="N218" i="11" s="1"/>
  <c r="O218" i="11" s="1"/>
  <c r="K218" i="11"/>
  <c r="L345" i="11"/>
  <c r="K345" i="11"/>
  <c r="M345" i="11" s="1"/>
  <c r="N345" i="11" s="1"/>
  <c r="O345" i="11" s="1"/>
  <c r="L191" i="11"/>
  <c r="M191" i="11" s="1"/>
  <c r="N191" i="11" s="1"/>
  <c r="O191" i="11" s="1"/>
  <c r="K191" i="11"/>
  <c r="K52" i="11"/>
  <c r="M52" i="11" s="1"/>
  <c r="N52" i="11" s="1"/>
  <c r="O52" i="11" s="1"/>
  <c r="L52" i="11"/>
  <c r="L308" i="11"/>
  <c r="K308" i="11"/>
  <c r="M316" i="11"/>
  <c r="N316" i="11" s="1"/>
  <c r="O316" i="11" s="1"/>
  <c r="L316" i="11"/>
  <c r="K316" i="11"/>
  <c r="L39" i="11"/>
  <c r="K39" i="11"/>
  <c r="M39" i="11"/>
  <c r="N39" i="11" s="1"/>
  <c r="O39" i="11" s="1"/>
  <c r="L331" i="11"/>
  <c r="K331" i="11"/>
  <c r="M331" i="11" s="1"/>
  <c r="N331" i="11" s="1"/>
  <c r="O331" i="11" s="1"/>
  <c r="K291" i="11"/>
  <c r="M291" i="11" s="1"/>
  <c r="N291" i="11" s="1"/>
  <c r="O291" i="11" s="1"/>
  <c r="L291" i="11"/>
  <c r="L182" i="11"/>
  <c r="K182" i="11"/>
  <c r="K119" i="11"/>
  <c r="L119" i="11"/>
  <c r="M247" i="11"/>
  <c r="N247" i="11" s="1"/>
  <c r="O247" i="11" s="1"/>
  <c r="L247" i="11"/>
  <c r="K247" i="11"/>
  <c r="L196" i="11"/>
  <c r="K196" i="11"/>
  <c r="M211" i="11"/>
  <c r="N211" i="11" s="1"/>
  <c r="O211" i="11" s="1"/>
  <c r="L211" i="11"/>
  <c r="K211" i="11"/>
  <c r="K255" i="11"/>
  <c r="M255" i="11" s="1"/>
  <c r="N255" i="11" s="1"/>
  <c r="O255" i="11" s="1"/>
  <c r="L255" i="11"/>
  <c r="L11" i="11"/>
  <c r="K11" i="11"/>
  <c r="M11" i="11" s="1"/>
  <c r="N11" i="11" s="1"/>
  <c r="O11" i="11" s="1"/>
  <c r="L44" i="11"/>
  <c r="M44" i="11" s="1"/>
  <c r="N44" i="11" s="1"/>
  <c r="O44" i="11" s="1"/>
  <c r="K44" i="11"/>
  <c r="L281" i="11"/>
  <c r="K281" i="11"/>
  <c r="L135" i="11"/>
  <c r="K135" i="11"/>
  <c r="L375" i="11"/>
  <c r="M375" i="11" s="1"/>
  <c r="N375" i="11" s="1"/>
  <c r="O375" i="11" s="1"/>
  <c r="K375" i="11"/>
  <c r="L315" i="11"/>
  <c r="K315" i="11"/>
  <c r="L127" i="11"/>
  <c r="K127" i="11"/>
  <c r="L35" i="11"/>
  <c r="K35" i="11"/>
  <c r="K333" i="11"/>
  <c r="M333" i="11" s="1"/>
  <c r="N333" i="11" s="1"/>
  <c r="O333" i="11" s="1"/>
  <c r="L333" i="11"/>
  <c r="L78" i="11"/>
  <c r="M78" i="11" s="1"/>
  <c r="N78" i="11" s="1"/>
  <c r="O78" i="11" s="1"/>
  <c r="K78" i="11"/>
  <c r="M28" i="11" l="1"/>
  <c r="N28" i="11" s="1"/>
  <c r="O28" i="11" s="1"/>
  <c r="M84" i="11"/>
  <c r="N84" i="11" s="1"/>
  <c r="O84" i="11" s="1"/>
  <c r="M224" i="11"/>
  <c r="N224" i="11" s="1"/>
  <c r="O224" i="11" s="1"/>
  <c r="M266" i="11"/>
  <c r="N266" i="11" s="1"/>
  <c r="O266" i="11" s="1"/>
  <c r="M91" i="11"/>
  <c r="N91" i="11" s="1"/>
  <c r="O91" i="11" s="1"/>
  <c r="M6" i="11"/>
  <c r="N6" i="11" s="1"/>
  <c r="O6" i="11" s="1"/>
  <c r="M127" i="11"/>
  <c r="N127" i="11" s="1"/>
  <c r="O127" i="11" s="1"/>
  <c r="M281" i="11"/>
  <c r="N281" i="11" s="1"/>
  <c r="O281" i="11" s="1"/>
  <c r="M175" i="11"/>
  <c r="N175" i="11" s="1"/>
  <c r="O175" i="11" s="1"/>
  <c r="M49" i="11"/>
  <c r="N49" i="11" s="1"/>
  <c r="O49" i="11" s="1"/>
  <c r="M336" i="11"/>
  <c r="N336" i="11" s="1"/>
  <c r="O336" i="11" s="1"/>
  <c r="M357" i="11"/>
  <c r="N357" i="11" s="1"/>
  <c r="O357" i="11" s="1"/>
  <c r="M77" i="11"/>
  <c r="N77" i="11" s="1"/>
  <c r="O77" i="11" s="1"/>
  <c r="M343" i="11"/>
  <c r="N343" i="11" s="1"/>
  <c r="O343" i="11" s="1"/>
  <c r="M245" i="11"/>
  <c r="N245" i="11" s="1"/>
  <c r="O245" i="11" s="1"/>
  <c r="M112" i="11"/>
  <c r="N112" i="11" s="1"/>
  <c r="O112" i="11" s="1"/>
  <c r="M63" i="11"/>
  <c r="N63" i="11" s="1"/>
  <c r="O63" i="11" s="1"/>
  <c r="M154" i="11"/>
  <c r="N154" i="11" s="1"/>
  <c r="O154" i="11" s="1"/>
  <c r="M42" i="11"/>
  <c r="N42" i="11" s="1"/>
  <c r="O42" i="11" s="1"/>
  <c r="M294" i="11"/>
  <c r="N294" i="11" s="1"/>
  <c r="O294" i="11" s="1"/>
  <c r="M189" i="11"/>
  <c r="N189" i="11" s="1"/>
  <c r="O189" i="11" s="1"/>
  <c r="M280" i="11"/>
  <c r="N280" i="11" s="1"/>
  <c r="O280" i="11" s="1"/>
  <c r="M282" i="11"/>
  <c r="N282" i="11" s="1"/>
  <c r="O282" i="11" s="1"/>
  <c r="M217" i="11"/>
  <c r="N217" i="11" s="1"/>
  <c r="O217" i="11" s="1"/>
  <c r="M210" i="11"/>
  <c r="N210" i="11" s="1"/>
  <c r="O210" i="11" s="1"/>
  <c r="M301" i="11"/>
  <c r="N301" i="11" s="1"/>
  <c r="O301" i="11" s="1"/>
  <c r="M196" i="11"/>
  <c r="N196" i="11" s="1"/>
  <c r="O196" i="11" s="1"/>
  <c r="M328" i="11"/>
  <c r="N328" i="11" s="1"/>
  <c r="O328" i="11" s="1"/>
  <c r="M155" i="11"/>
  <c r="N155" i="11" s="1"/>
  <c r="O155" i="11" s="1"/>
  <c r="M106" i="11"/>
  <c r="N106" i="11" s="1"/>
  <c r="O106" i="11" s="1"/>
  <c r="M252" i="11"/>
  <c r="N252" i="11" s="1"/>
  <c r="O252" i="11" s="1"/>
  <c r="M287" i="11"/>
  <c r="N287" i="11" s="1"/>
  <c r="O287" i="11" s="1"/>
  <c r="M140" i="11"/>
  <c r="N140" i="11" s="1"/>
  <c r="O140" i="11" s="1"/>
  <c r="M144" i="11"/>
  <c r="N144" i="11" s="1"/>
  <c r="O144" i="11" s="1"/>
  <c r="M70" i="11"/>
  <c r="N70" i="11" s="1"/>
  <c r="O70" i="11" s="1"/>
  <c r="M365" i="11"/>
  <c r="N365" i="11" s="1"/>
  <c r="O365" i="11" s="1"/>
  <c r="M293" i="11"/>
  <c r="N293" i="11" s="1"/>
  <c r="O293" i="11" s="1"/>
  <c r="M310" i="11"/>
  <c r="N310" i="11" s="1"/>
  <c r="O310" i="11" s="1"/>
  <c r="M216" i="11"/>
  <c r="N216" i="11" s="1"/>
  <c r="O216" i="11" s="1"/>
  <c r="M203" i="11"/>
  <c r="N203" i="11" s="1"/>
  <c r="O203" i="11" s="1"/>
  <c r="M332" i="11"/>
  <c r="N332" i="11" s="1"/>
  <c r="O332" i="11" s="1"/>
  <c r="M322" i="11"/>
  <c r="N322" i="11" s="1"/>
  <c r="O322" i="11" s="1"/>
  <c r="M118" i="11"/>
  <c r="N118" i="11" s="1"/>
  <c r="O118" i="11" s="1"/>
  <c r="M35" i="11"/>
  <c r="N35" i="11" s="1"/>
  <c r="O35" i="11" s="1"/>
  <c r="M308" i="11"/>
  <c r="N308" i="11" s="1"/>
  <c r="O308" i="11" s="1"/>
  <c r="M21" i="11"/>
  <c r="N21" i="11" s="1"/>
  <c r="O21" i="11" s="1"/>
  <c r="M119" i="11"/>
  <c r="N119" i="11" s="1"/>
  <c r="O119" i="11" s="1"/>
  <c r="M231" i="11"/>
  <c r="N231" i="11" s="1"/>
  <c r="O231" i="11" s="1"/>
  <c r="M105" i="11"/>
  <c r="N105" i="11" s="1"/>
  <c r="O105" i="11" s="1"/>
  <c r="M238" i="11"/>
  <c r="N238" i="11" s="1"/>
  <c r="O238" i="11" s="1"/>
  <c r="M315" i="11"/>
  <c r="N315" i="11" s="1"/>
  <c r="O315" i="11" s="1"/>
  <c r="M182" i="11"/>
  <c r="N182" i="11" s="1"/>
  <c r="O182" i="11" s="1"/>
  <c r="M366" i="11"/>
  <c r="N366" i="11" s="1"/>
  <c r="O366" i="11" s="1"/>
  <c r="M309" i="11"/>
  <c r="N309" i="11" s="1"/>
  <c r="O309" i="11" s="1"/>
  <c r="M273" i="11"/>
  <c r="N273" i="11" s="1"/>
  <c r="O273" i="11" s="1"/>
  <c r="M259" i="11"/>
  <c r="N259" i="11" s="1"/>
  <c r="O259" i="11" s="1"/>
  <c r="M126" i="11"/>
  <c r="N126" i="11" s="1"/>
  <c r="O126" i="11" s="1"/>
  <c r="M329" i="11"/>
  <c r="N329" i="11" s="1"/>
  <c r="O329" i="11" s="1"/>
  <c r="M350" i="11"/>
  <c r="N350" i="11" s="1"/>
  <c r="O350" i="11" s="1"/>
  <c r="M364" i="11"/>
  <c r="N364" i="11" s="1"/>
  <c r="O364" i="11" s="1"/>
  <c r="M56" i="11"/>
  <c r="N56" i="11" s="1"/>
  <c r="O56" i="11" s="1"/>
  <c r="M168" i="11"/>
  <c r="N168" i="11" s="1"/>
  <c r="O168" i="11" s="1"/>
  <c r="M50" i="11"/>
  <c r="N50" i="11" s="1"/>
  <c r="O50" i="11" s="1"/>
  <c r="M222" i="11"/>
  <c r="N222" i="11" s="1"/>
  <c r="O222" i="11" s="1"/>
  <c r="M97" i="11"/>
  <c r="N97" i="11" s="1"/>
  <c r="O97" i="11" s="1"/>
  <c r="M132" i="11"/>
  <c r="N132" i="11" s="1"/>
  <c r="O132" i="11" s="1"/>
  <c r="M244" i="11"/>
  <c r="N244" i="11" s="1"/>
  <c r="O244" i="11" s="1"/>
  <c r="M152" i="11"/>
  <c r="N152" i="11" s="1"/>
  <c r="O152" i="11" s="1"/>
  <c r="M243" i="11"/>
  <c r="N243" i="11" s="1"/>
  <c r="O243" i="11" s="1"/>
  <c r="M215" i="11"/>
  <c r="N215" i="11" s="1"/>
  <c r="O215" i="11" s="1"/>
  <c r="M277" i="11"/>
  <c r="N277" i="11" s="1"/>
  <c r="O277" i="11" s="1"/>
  <c r="M145" i="11"/>
  <c r="N145" i="11" s="1"/>
  <c r="O145" i="11" s="1"/>
  <c r="M319" i="11"/>
  <c r="N319" i="11" s="1"/>
  <c r="O319" i="11" s="1"/>
  <c r="M371" i="11"/>
  <c r="N371" i="11" s="1"/>
  <c r="O371" i="11" s="1"/>
  <c r="M125" i="11"/>
  <c r="N125" i="11" s="1"/>
  <c r="O125" i="11" s="1"/>
  <c r="M271" i="11"/>
  <c r="N271" i="11" s="1"/>
  <c r="O271" i="11" s="1"/>
  <c r="M75" i="11"/>
  <c r="N75" i="11" s="1"/>
  <c r="O75" i="11" s="1"/>
  <c r="M299" i="11"/>
  <c r="N299" i="11" s="1"/>
  <c r="O299" i="11" s="1"/>
  <c r="M136" i="11"/>
  <c r="N136" i="11" s="1"/>
  <c r="O136" i="11" s="1"/>
  <c r="M69" i="11"/>
  <c r="N69" i="11" s="1"/>
  <c r="O69" i="11" s="1"/>
  <c r="M62" i="11"/>
  <c r="N62" i="11" s="1"/>
  <c r="O62" i="11" s="1"/>
  <c r="M313" i="11"/>
  <c r="N313" i="11" s="1"/>
  <c r="O313" i="11" s="1"/>
  <c r="M181" i="11"/>
  <c r="N181" i="11" s="1"/>
  <c r="O181" i="11" s="1"/>
  <c r="M96" i="11"/>
  <c r="N96" i="11" s="1"/>
  <c r="O96" i="11" s="1"/>
  <c r="M195" i="11"/>
  <c r="N195" i="11" s="1"/>
  <c r="O195" i="11" s="1"/>
  <c r="M159" i="11"/>
  <c r="N159" i="11" s="1"/>
  <c r="O159" i="11" s="1"/>
  <c r="M124" i="11"/>
  <c r="N124" i="11" s="1"/>
  <c r="O124" i="11" s="1"/>
  <c r="M180" i="11"/>
  <c r="N180" i="11" s="1"/>
  <c r="O180" i="11" s="1"/>
  <c r="M276" i="11"/>
  <c r="N276" i="11" s="1"/>
  <c r="O276" i="11" s="1"/>
  <c r="M61" i="11"/>
  <c r="N61" i="11" s="1"/>
  <c r="O61" i="11" s="1"/>
  <c r="M363" i="11"/>
  <c r="N363" i="11" s="1"/>
  <c r="O363" i="11" s="1"/>
  <c r="M68" i="11"/>
  <c r="N68" i="11" s="1"/>
  <c r="O68" i="11" s="1"/>
  <c r="M257" i="11"/>
  <c r="N257" i="11" s="1"/>
  <c r="O257" i="11" s="1"/>
  <c r="M229" i="11"/>
  <c r="N229" i="11" s="1"/>
  <c r="O229" i="11" s="1"/>
  <c r="M133" i="11"/>
  <c r="N133" i="11" s="1"/>
  <c r="O133" i="11" s="1"/>
  <c r="M54" i="11"/>
  <c r="N54" i="11" s="1"/>
  <c r="O54" i="11" s="1"/>
  <c r="M194" i="11"/>
  <c r="N194" i="11" s="1"/>
  <c r="O194" i="11" s="1"/>
  <c r="M135" i="11"/>
  <c r="N135" i="11" s="1"/>
  <c r="O135" i="11" s="1"/>
  <c r="M8" i="11"/>
  <c r="N8" i="11" s="1"/>
  <c r="O8" i="11" s="1"/>
  <c r="M110" i="11"/>
  <c r="N110" i="11" s="1"/>
  <c r="O110" i="11" s="1"/>
  <c r="M166" i="11"/>
  <c r="N166" i="11" s="1"/>
  <c r="O166" i="11" s="1"/>
  <c r="M334" i="11"/>
  <c r="N334" i="11" s="1"/>
  <c r="O334" i="11" s="1"/>
  <c r="M265" i="11"/>
  <c r="N265" i="11" s="1"/>
  <c r="O265" i="11" s="1"/>
  <c r="M55" i="11"/>
  <c r="N55" i="11" s="1"/>
  <c r="O55" i="11" s="1"/>
  <c r="M362" i="11"/>
  <c r="N362" i="11" s="1"/>
  <c r="O362" i="11" s="1"/>
  <c r="M327" i="11"/>
  <c r="N327" i="11" s="1"/>
  <c r="O327" i="11" s="1"/>
  <c r="M372" i="11"/>
  <c r="N372" i="11" s="1"/>
  <c r="O372" i="11" s="1"/>
  <c r="M279" i="11"/>
  <c r="N279" i="11" s="1"/>
  <c r="O279" i="11" s="1"/>
  <c r="M264" i="11"/>
  <c r="N264" i="11" s="1"/>
  <c r="O264" i="11" s="1"/>
  <c r="M314" i="11"/>
  <c r="N314" i="11" s="1"/>
  <c r="O314" i="11" s="1"/>
  <c r="M370" i="11"/>
  <c r="N370" i="11" s="1"/>
  <c r="O370" i="11" s="1"/>
  <c r="M258" i="11"/>
  <c r="N258" i="11" s="1"/>
  <c r="O258" i="11" s="1"/>
  <c r="M307" i="11"/>
  <c r="N307" i="11" s="1"/>
  <c r="O307" i="11" s="1"/>
  <c r="M137" i="11"/>
  <c r="N137" i="11" s="1"/>
  <c r="O137" i="11" s="1"/>
  <c r="M250" i="11"/>
  <c r="N250" i="11" s="1"/>
  <c r="O250" i="11" s="1"/>
  <c r="M292" i="11"/>
  <c r="N292" i="11" s="1"/>
  <c r="O292" i="11" s="1"/>
  <c r="M173" i="11"/>
  <c r="N173" i="11" s="1"/>
  <c r="O173" i="11" s="1"/>
  <c r="M103" i="11"/>
  <c r="N103" i="11" s="1"/>
  <c r="O103" i="11" s="1"/>
  <c r="M369" i="11"/>
  <c r="N369" i="11" s="1"/>
  <c r="O369" i="11" s="1"/>
  <c r="M335" i="11"/>
  <c r="N335" i="11" s="1"/>
  <c r="O335" i="11" s="1"/>
  <c r="M167" i="11"/>
  <c r="N167" i="11" s="1"/>
  <c r="O167" i="11" s="1"/>
  <c r="M320" i="11"/>
  <c r="N320" i="11" s="1"/>
  <c r="O320" i="11" s="1"/>
  <c r="M33" i="11"/>
  <c r="N33" i="11" s="1"/>
  <c r="O33" i="11" s="1"/>
  <c r="M321" i="11"/>
  <c r="N321" i="11" s="1"/>
  <c r="O321" i="11" s="1"/>
  <c r="M147" i="11"/>
  <c r="N147" i="11" s="1"/>
  <c r="O147" i="11" s="1"/>
  <c r="M209" i="11"/>
  <c r="N209" i="11" s="1"/>
  <c r="O209" i="11" s="1"/>
  <c r="M95" i="11"/>
  <c r="N95" i="11" s="1"/>
  <c r="O95" i="11" s="1"/>
  <c r="M117" i="11"/>
  <c r="N117" i="11" s="1"/>
  <c r="O117" i="11" s="1"/>
  <c r="M161" i="11"/>
  <c r="N161" i="11" s="1"/>
  <c r="O161" i="11" s="1"/>
  <c r="M34" i="11"/>
  <c r="N34" i="11" s="1"/>
  <c r="O34" i="11" s="1"/>
  <c r="M349" i="11"/>
  <c r="N349" i="11" s="1"/>
  <c r="O349" i="11" s="1"/>
  <c r="M153" i="11"/>
  <c r="N153" i="11" s="1"/>
  <c r="O153" i="11" s="1"/>
  <c r="M201" i="11"/>
  <c r="N201" i="11" s="1"/>
  <c r="O201" i="11" s="1"/>
  <c r="M90" i="11"/>
  <c r="N90" i="11" s="1"/>
  <c r="O90" i="11" s="1"/>
  <c r="M40" i="11"/>
  <c r="N40" i="11" s="1"/>
  <c r="O40" i="11" s="1"/>
  <c r="M139" i="11"/>
  <c r="N139" i="11" s="1"/>
  <c r="O139" i="11" s="1"/>
  <c r="M48" i="11"/>
  <c r="N48" i="11" s="1"/>
  <c r="O48" i="11" s="1"/>
  <c r="M208" i="11"/>
  <c r="N208" i="11" s="1"/>
  <c r="O208" i="11" s="1"/>
  <c r="M286" i="11"/>
  <c r="N286" i="11" s="1"/>
  <c r="O286" i="11" s="1"/>
  <c r="M89" i="11"/>
  <c r="N89" i="11" s="1"/>
  <c r="O89" i="11" s="1"/>
  <c r="M341" i="11"/>
  <c r="N341" i="11" s="1"/>
  <c r="O341" i="11" s="1"/>
  <c r="M300" i="11"/>
  <c r="N300" i="11" s="1"/>
  <c r="O300" i="11" s="1"/>
  <c r="M111" i="11"/>
  <c r="N111" i="11" s="1"/>
  <c r="O111" i="11" s="1"/>
  <c r="M348" i="11"/>
  <c r="N348" i="11" s="1"/>
  <c r="O348" i="11" s="1"/>
  <c r="M356" i="11"/>
  <c r="N356" i="11" s="1"/>
  <c r="O356" i="11" s="1"/>
  <c r="M174" i="11"/>
  <c r="N174" i="11" s="1"/>
  <c r="O174" i="11" s="1"/>
  <c r="M82" i="11"/>
  <c r="N82" i="11" s="1"/>
  <c r="O82" i="11" s="1"/>
  <c r="M27" i="11"/>
  <c r="N27" i="11" s="1"/>
  <c r="O27" i="11" s="1"/>
  <c r="M80" i="11"/>
  <c r="N80" i="11" s="1"/>
  <c r="O80" i="11" s="1"/>
  <c r="M131" i="11"/>
  <c r="N131" i="11" s="1"/>
  <c r="O131" i="11" s="1"/>
  <c r="M188" i="11"/>
  <c r="N188" i="11" s="1"/>
  <c r="O188" i="11" s="1"/>
  <c r="M236" i="11"/>
  <c r="N236" i="11" s="1"/>
  <c r="O236" i="11" s="1"/>
  <c r="M376" i="11"/>
  <c r="N376" i="11" s="1"/>
  <c r="O376" i="11" s="1"/>
  <c r="M373" i="11"/>
  <c r="N373" i="11" s="1"/>
  <c r="O373" i="11" s="1"/>
  <c r="M76" i="11"/>
  <c r="N76" i="11" s="1"/>
  <c r="O76" i="11" s="1"/>
  <c r="M83" i="11"/>
  <c r="N83" i="11" s="1"/>
  <c r="O83" i="11" s="1"/>
  <c r="M146" i="11"/>
  <c r="N146" i="11" s="1"/>
  <c r="O146" i="11" s="1"/>
  <c r="M278" i="11"/>
  <c r="N278" i="11" s="1"/>
  <c r="O278" i="11" s="1"/>
  <c r="M202" i="11"/>
  <c r="N202" i="11" s="1"/>
  <c r="O202" i="11" s="1"/>
  <c r="M20" i="11"/>
  <c r="N20" i="11" s="1"/>
  <c r="O20" i="11" s="1"/>
  <c r="M138" i="11"/>
  <c r="N138" i="11" s="1"/>
  <c r="O138" i="11" s="1"/>
  <c r="M317" i="11"/>
  <c r="N317" i="11" s="1"/>
  <c r="O317" i="11" s="1"/>
  <c r="M230" i="11"/>
  <c r="N230" i="11" s="1"/>
  <c r="O230" i="11" s="1"/>
  <c r="M134" i="11"/>
  <c r="N134" i="11" s="1"/>
  <c r="O134" i="11" s="1"/>
  <c r="M12" i="11"/>
  <c r="N12" i="11" s="1"/>
  <c r="O12" i="11" s="1"/>
  <c r="M7" i="11"/>
  <c r="N7" i="11" s="1"/>
  <c r="O7" i="11" s="1"/>
  <c r="M160" i="11"/>
  <c r="N160" i="11" s="1"/>
  <c r="O160" i="11" s="1"/>
  <c r="M237" i="11"/>
  <c r="N237" i="11" s="1"/>
  <c r="O237" i="11" s="1"/>
  <c r="M41" i="11"/>
  <c r="N41" i="11" s="1"/>
  <c r="O41" i="11" s="1"/>
  <c r="M342" i="11"/>
  <c r="N342" i="11" s="1"/>
  <c r="O342" i="11" s="1"/>
  <c r="M81" i="11"/>
  <c r="N81" i="11" s="1"/>
  <c r="O81" i="11" s="1"/>
  <c r="M187" i="11"/>
  <c r="N187" i="11" s="1"/>
  <c r="O187" i="11" s="1"/>
  <c r="M318" i="11"/>
  <c r="N318" i="11" s="1"/>
  <c r="O318" i="11" s="1"/>
  <c r="M19" i="11"/>
  <c r="N19" i="11" s="1"/>
  <c r="O19" i="11" s="1"/>
  <c r="M47" i="11"/>
  <c r="N47" i="11" s="1"/>
  <c r="O47" i="11" s="1"/>
  <c r="M13" i="11"/>
  <c r="N13" i="11" s="1"/>
  <c r="O13" i="11" s="1"/>
  <c r="M104" i="11"/>
  <c r="N104" i="11" s="1"/>
  <c r="O104" i="11" s="1"/>
  <c r="M272" i="11"/>
  <c r="N272" i="11" s="1"/>
  <c r="O272" i="11" s="1"/>
  <c r="M251" i="11"/>
  <c r="N251" i="11" s="1"/>
  <c r="O251" i="11" s="1"/>
  <c r="M285" i="11"/>
  <c r="N285" i="11" s="1"/>
  <c r="O285" i="11" s="1"/>
  <c r="M26" i="11"/>
  <c r="N26" i="11" s="1"/>
  <c r="O26" i="11" s="1"/>
  <c r="M14" i="11"/>
  <c r="N14" i="11" s="1"/>
  <c r="O14" i="11" s="1"/>
  <c r="M223" i="11"/>
  <c r="N223" i="11" s="1"/>
  <c r="O223" i="11" s="1"/>
  <c r="M240" i="11"/>
  <c r="N240" i="11" s="1"/>
  <c r="O240" i="11" s="1"/>
  <c r="M355" i="11"/>
  <c r="N355" i="11" s="1"/>
  <c r="O355" i="11" s="1"/>
  <c r="M98" i="11"/>
  <c r="N98" i="11" s="1"/>
  <c r="O98" i="11" s="1"/>
  <c r="M338" i="11"/>
  <c r="N338" i="11" s="1"/>
  <c r="O338" i="11" s="1"/>
</calcChain>
</file>

<file path=xl/sharedStrings.xml><?xml version="1.0" encoding="utf-8"?>
<sst xmlns="http://schemas.openxmlformats.org/spreadsheetml/2006/main" count="83" uniqueCount="64">
  <si>
    <t>Wochentag</t>
  </si>
  <si>
    <t>Ostermontag</t>
  </si>
  <si>
    <t>Karfreitag</t>
  </si>
  <si>
    <t>Himmelfahrt</t>
  </si>
  <si>
    <t>Pfingstmontag</t>
  </si>
  <si>
    <t>1. Weihnachtstag</t>
  </si>
  <si>
    <t>2. Weihnachtstag</t>
  </si>
  <si>
    <t>Neujahr</t>
  </si>
  <si>
    <t>Tag der Arbeit (1. Mai)</t>
  </si>
  <si>
    <t>Tag der Deutschen Einheit</t>
  </si>
  <si>
    <t>Reformationstag</t>
  </si>
  <si>
    <t>Buß- und Bettag</t>
  </si>
  <si>
    <t>Datum</t>
  </si>
  <si>
    <t>Länge</t>
  </si>
  <si>
    <t>Bezeichner</t>
  </si>
  <si>
    <t>Ist_FT</t>
  </si>
  <si>
    <t>Ist_AT</t>
  </si>
  <si>
    <t>AT_frei_vor</t>
  </si>
  <si>
    <t>AT_frei_nach</t>
  </si>
  <si>
    <t>AT_Anzahl</t>
  </si>
  <si>
    <t>FT_Bezeichner</t>
  </si>
  <si>
    <t>Ist_Frei</t>
  </si>
  <si>
    <t>Ist_BT_Prüfung</t>
  </si>
  <si>
    <t>BT_AT_vor</t>
  </si>
  <si>
    <t>BT_AT_nach</t>
  </si>
  <si>
    <t>BT_AT_Anzahl</t>
  </si>
  <si>
    <t>Ist_BT_Ergebnis</t>
  </si>
  <si>
    <t>Ist_BT_AT</t>
  </si>
  <si>
    <t>Formel</t>
  </si>
  <si>
    <t>Hinweis</t>
  </si>
  <si>
    <t>Aggregat erklären, Formel in drei Schritten erfassen</t>
  </si>
  <si>
    <t>Ergänzt wegen Verständlichkeit</t>
  </si>
  <si>
    <t>Sp</t>
  </si>
  <si>
    <t>Titel</t>
  </si>
  <si>
    <t>A</t>
  </si>
  <si>
    <t>– konstant --</t>
  </si>
  <si>
    <t>B</t>
  </si>
  <si>
    <t>=WOCHENTAG([@Datum];2)</t>
  </si>
  <si>
    <t>C</t>
  </si>
  <si>
    <t>=ZÄHLENWENNS(tbl_FT[Datum];[@Datum])&gt;0</t>
  </si>
  <si>
    <t>D</t>
  </si>
  <si>
    <t>=WENN([@[Ist_FT]];INDEX(tbl_FT[Bezeichner];VERGLEICH([@Datum];tbl_FT[Datum];0));"")</t>
  </si>
  <si>
    <t>E</t>
  </si>
  <si>
    <t>=UND([@Wochentag]&lt;=5;NICHT([@[Ist_FT]]))</t>
  </si>
  <si>
    <t>F</t>
  </si>
  <si>
    <t>=NICHT([@[Ist_AT]])</t>
  </si>
  <si>
    <t>G</t>
  </si>
  <si>
    <t>=WENN([@[Ist_AT]];WENNFEHLER(AGGREGAT(14;6;[Datum]/(([Datum]&lt;[@Datum])*[Ist_Frei]);1);"");"")</t>
  </si>
  <si>
    <t>H</t>
  </si>
  <si>
    <t>=WENN([@[Ist_AT]];WENNFEHLER(AGGREGAT(15;6;[Datum]/(([Datum]&gt;[@Datum])*[Ist_Frei]);1);"");"")</t>
  </si>
  <si>
    <t>I</t>
  </si>
  <si>
    <t>=WENNFEHLER([@[AT_frei_nach]]-[@[AT_frei_vor]]-1;"")</t>
  </si>
  <si>
    <t>J</t>
  </si>
  <si>
    <t>=ODER([@[Ist_Frei]];[@[AT_Anzahl]]=1)</t>
  </si>
  <si>
    <t>K</t>
  </si>
  <si>
    <t>=WENN([@[Ist_BT_Prüfung]];WENNFEHLER(AGGREGAT(14;6;[Datum]/(([Datum]&lt;[@Datum])*NICHT([Ist_BT_Prüfung]));1);"");"")</t>
  </si>
  <si>
    <t>L</t>
  </si>
  <si>
    <t>=WENN([@[Ist_BT_Prüfung]];WENNFEHLER(AGGREGAT(15;6;[Datum]/(([Datum]&gt;[@Datum])*NICHT([Ist_BT_Prüfung]));1);"");"")</t>
  </si>
  <si>
    <t>M</t>
  </si>
  <si>
    <t>=WENN([@[Ist_BT_Prüfung]];ZÄHLENWENNS([Datum];"&gt;"&amp;[@[BT_AT_vor]];[Datum];"&lt;"&amp;[@[BT_AT_nach]];[Ist_AT];WAHR);"")</t>
  </si>
  <si>
    <t>N</t>
  </si>
  <si>
    <t>=UND([@[Ist_BT_Prüfung]];[@[BT_AT_Anzahl]]&gt;0)</t>
  </si>
  <si>
    <t>O</t>
  </si>
  <si>
    <t>=UND([@[Ist_BT_Ergebnis]];[@[Ist_AT]])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</si>
</sst>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* dd/mm/yyyy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1" fontId="0" fillId="0" borderId="0" xfId="0" applyNumberFormat="1"/>
    <xf numFmtId="164" fontId="0" fillId="0" borderId="0" xfId="1" applyFont="1"/>
    <xf numFmtId="0" fontId="0" fillId="0" borderId="0" xfId="0" applyAlignment="1">
      <alignment vertical="top" wrapText="1"/>
    </xf>
    <xf numFmtId="14" fontId="0" fillId="0" borderId="0" xfId="0" applyNumberFormat="1"/>
    <xf numFmtId="0" fontId="0" fillId="0" borderId="0" xfId="0" applyNumberFormat="1"/>
    <xf numFmtId="1" fontId="0" fillId="0" borderId="0" xfId="1" applyNumberFormat="1" applyFont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vertical="top" wrapText="1"/>
    </xf>
  </cellXfs>
  <cellStyles count="2">
    <cellStyle name="Datumsformat" xfId="1" xr:uid="{F5A92D0F-CAB2-46A1-BE0F-33F4927C7045}"/>
    <cellStyle name="Standard" xfId="0" builtinId="0"/>
  </cellStyles>
  <dxfs count="26">
    <dxf>
      <alignment horizontal="general" vertical="top" textRotation="0" wrapText="1" indent="0" justifyLastLine="0" shrinkToFit="0" readingOrder="0"/>
    </dxf>
    <dxf>
      <numFmt numFmtId="0" formatCode="General"/>
      <alignment horizontal="left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1" formatCode="0"/>
    </dxf>
    <dxf>
      <numFmt numFmtId="164" formatCode="ddd* dd/mm/yyyy"/>
    </dxf>
    <dxf>
      <numFmt numFmtId="164" formatCode="ddd* dd/mm/yyyy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</dxf>
    <dxf>
      <numFmt numFmtId="164" formatCode="ddd* dd/mm/yyyy"/>
    </dxf>
    <dxf>
      <numFmt numFmtId="164" formatCode="ddd* 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ill>
        <patternFill>
          <bgColor theme="8" tint="0.39994506668294322"/>
        </patternFill>
      </fill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F1F722B-F4A6-4CCD-99DA-24BEE4D08352}" name="tbl_FT" displayName="tbl_FT" ref="A1:B15" totalsRowShown="0">
  <autoFilter ref="A1:B15" xr:uid="{C9B57DAA-87D6-4219-B383-81B1E3351FB5}"/>
  <sortState xmlns:xlrd2="http://schemas.microsoft.com/office/spreadsheetml/2017/richdata2" ref="A2:B15">
    <sortCondition ref="A1:A15"/>
  </sortState>
  <tableColumns count="2">
    <tableColumn id="1" xr3:uid="{D6CF0292-658F-4FC9-BACB-1B39D9EFF682}" name="Datum" dataDxfId="25"/>
    <tableColumn id="2" xr3:uid="{6B09F4D5-9293-4192-BBB7-BA8417EFFC49}" name="Bezeichner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0C219D6-FED1-4017-BBEC-1E1A386BE1D3}" name="tbl_BT" displayName="tbl_BT" ref="A1:O376" totalsRowShown="0">
  <autoFilter ref="A1:O376" xr:uid="{7113679C-2952-46E5-B253-0CE71FC315E8}"/>
  <tableColumns count="15">
    <tableColumn id="1" xr3:uid="{B93C8B25-9CEB-4618-89E3-074B396C7121}" name="Datum" dataCellStyle="Datumsformat"/>
    <tableColumn id="3" xr3:uid="{7EF6E35B-8072-44BD-AE80-9E19DDD68A63}" name="Wochentag" dataDxfId="20">
      <calculatedColumnFormula>WEEKDAY(tbl_BT[[#This Row],[Datum]],2)</calculatedColumnFormula>
    </tableColumn>
    <tableColumn id="4" xr3:uid="{903CD5E4-DAD1-4186-BB6A-4C778A44B9B3}" name="Ist_FT" dataDxfId="19">
      <calculatedColumnFormula>COUNTIFS(tbl_FT[Datum],tbl_BT[[#This Row],[Datum]])&gt;0</calculatedColumnFormula>
    </tableColumn>
    <tableColumn id="12" xr3:uid="{4807D915-9465-4C76-928A-04A8D5377DD9}" name="FT_Bezeichner" dataDxfId="18">
      <calculatedColumnFormula>IF(tbl_BT[[#This Row],[Ist_FT]],INDEX(tbl_FT[Bezeichner],MATCH(tbl_BT[[#This Row],[Datum]],tbl_FT[Datum],0)),"")</calculatedColumnFormula>
    </tableColumn>
    <tableColumn id="5" xr3:uid="{FDAC7E39-537C-4432-B5C3-6A95025555F1}" name="Ist_AT" dataDxfId="17">
      <calculatedColumnFormula>AND(tbl_BT[[#This Row],[Wochentag]]&lt;=5,NOT(tbl_BT[[#This Row],[Ist_FT]]))</calculatedColumnFormula>
    </tableColumn>
    <tableColumn id="14" xr3:uid="{A6765481-C1C5-403C-8D07-318A72F814EA}" name="Ist_Frei" dataDxfId="16">
      <calculatedColumnFormula>NOT(tbl_BT[[#This Row],[Ist_AT]])</calculatedColumnFormula>
    </tableColumn>
    <tableColumn id="6" xr3:uid="{F3970273-FA11-434E-A4F1-927F469D7C11}" name="AT_frei_vor" dataDxfId="15" dataCellStyle="Datumsformat">
      <calculatedColumnFormula>IF(tbl_BT[[#This Row],[Ist_AT]],IFERROR(_xlfn.AGGREGATE(14,6,tbl_BT[Datum]/((tbl_BT[Datum]&lt;tbl_BT[[#This Row],[Datum]])*tbl_BT[Ist_Frei]),1),""),"")</calculatedColumnFormula>
    </tableColumn>
    <tableColumn id="7" xr3:uid="{5F326712-F20B-44C4-B131-668548EB4224}" name="AT_frei_nach" dataDxfId="14" dataCellStyle="Datumsformat">
      <calculatedColumnFormula>IF(tbl_BT[[#This Row],[Ist_AT]],IFERROR(_xlfn.AGGREGATE(15,6,tbl_BT[Datum]/((tbl_BT[Datum]&gt;tbl_BT[[#This Row],[Datum]])*tbl_BT[Ist_Frei]),1),""),"")</calculatedColumnFormula>
    </tableColumn>
    <tableColumn id="10" xr3:uid="{4C8A6710-DD57-4C88-ABF7-9913BD8EAB3F}" name="AT_Anzahl" dataDxfId="13" dataCellStyle="Datumsformat">
      <calculatedColumnFormula>IFERROR(tbl_BT[[#This Row],[AT_frei_nach]]-tbl_BT[[#This Row],[AT_frei_vor]]-1,"")</calculatedColumnFormula>
    </tableColumn>
    <tableColumn id="13" xr3:uid="{276EBEA5-2D22-4A68-92D9-D9428CAF7C6F}" name="Ist_BT_Prüfung" dataDxfId="12">
      <calculatedColumnFormula>OR(tbl_BT[[#This Row],[Ist_Frei]],tbl_BT[[#This Row],[AT_Anzahl]]=1)</calculatedColumnFormula>
    </tableColumn>
    <tableColumn id="15" xr3:uid="{17964098-E358-4BA2-ADBD-7C86E9F19EC0}" name="BT_AT_vor" dataDxfId="11">
      <calculatedColumnFormula>IF(tbl_BT[[#This Row],[Ist_BT_Prüfung]],IFERROR(_xlfn.AGGREGATE(14,6,tbl_BT[Datum]/((tbl_BT[Datum]&lt;tbl_BT[[#This Row],[Datum]])*NOT(tbl_BT[Ist_BT_Prüfung])),1),""),"")</calculatedColumnFormula>
    </tableColumn>
    <tableColumn id="16" xr3:uid="{E7020C35-2045-4F8D-B9A5-2D7643A3188C}" name="BT_AT_nach" dataDxfId="10">
      <calculatedColumnFormula>IF(tbl_BT[[#This Row],[Ist_BT_Prüfung]],IFERROR(_xlfn.AGGREGATE(15,6,tbl_BT[Datum]/((tbl_BT[Datum]&gt;tbl_BT[[#This Row],[Datum]])*NOT(tbl_BT[Ist_BT_Prüfung])),1),""),"")</calculatedColumnFormula>
    </tableColumn>
    <tableColumn id="17" xr3:uid="{36C4DC4A-534B-4485-9C4E-FE8B9657FD06}" name="BT_AT_Anzahl" dataDxfId="9">
      <calculatedColumnFormula>IF(tbl_BT[[#This Row],[Ist_BT_Prüfung]],COUNTIFS(tbl_BT[Datum],"&gt;"&amp;tbl_BT[[#This Row],[BT_AT_vor]],tbl_BT[Datum],"&lt;"&amp;tbl_BT[[#This Row],[BT_AT_nach]],tbl_BT[Ist_AT],TRUE),"")</calculatedColumnFormula>
    </tableColumn>
    <tableColumn id="18" xr3:uid="{8964F7F4-E72F-4EE1-BA1C-D8510308724C}" name="Ist_BT_Ergebnis" dataDxfId="8">
      <calculatedColumnFormula>AND(tbl_BT[[#This Row],[Ist_BT_Prüfung]],tbl_BT[[#This Row],[BT_AT_Anzahl]]&gt;0)</calculatedColumnFormula>
    </tableColumn>
    <tableColumn id="19" xr3:uid="{AA5411F0-F926-4698-AA57-8F5D16B96509}" name="Ist_BT_AT" dataDxfId="7">
      <calculatedColumnFormula>AND(tbl_BT[[#This Row],[Ist_BT_Ergebnis]],tbl_BT[[#This Row],[Ist_AT]])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36BB05C-113A-433A-98C3-814CFB423B89}" name="tbl_Meta" displayName="tbl_Meta" ref="A1:E16" totalsRowShown="0" headerRowDxfId="6" dataDxfId="5">
  <autoFilter ref="A1:E16" xr:uid="{3D8B3FCD-DF38-4572-8E07-AB683BE58647}"/>
  <tableColumns count="5">
    <tableColumn id="5" xr3:uid="{9D182DFC-52FB-4A41-9257-63F736C77A76}" name="Sp" dataDxfId="4"/>
    <tableColumn id="1" xr3:uid="{D84A154B-5E4C-44CA-A034-7CD800E9FF8E}" name="Titel" dataDxfId="3"/>
    <tableColumn id="2" xr3:uid="{01B678E2-1DF0-4F89-8D67-68A697A66B65}" name="Formel" dataDxfId="2"/>
    <tableColumn id="4" xr3:uid="{71564EE8-AFA2-4115-A419-E8850BA5B890}" name="Länge" dataDxfId="1"/>
    <tableColumn id="3" xr3:uid="{1870BE03-36B3-46BC-84E3-08BF92F06A24}" name="Hinweis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68E75-DBAA-42B3-8DB8-8D4DCC3F04DC}">
  <dimension ref="A1:B15"/>
  <sheetViews>
    <sheetView workbookViewId="0"/>
  </sheetViews>
  <sheetFormatPr baseColWidth="10" defaultRowHeight="14.4" x14ac:dyDescent="0.3"/>
  <cols>
    <col min="1" max="1" width="12.88671875" bestFit="1" customWidth="1"/>
    <col min="2" max="2" width="22.21875" bestFit="1" customWidth="1"/>
  </cols>
  <sheetData>
    <row r="1" spans="1:2" x14ac:dyDescent="0.3">
      <c r="A1" t="s">
        <v>12</v>
      </c>
      <c r="B1" t="s">
        <v>14</v>
      </c>
    </row>
    <row r="2" spans="1:2" x14ac:dyDescent="0.3">
      <c r="A2" s="5">
        <v>44920</v>
      </c>
      <c r="B2" t="s">
        <v>5</v>
      </c>
    </row>
    <row r="3" spans="1:2" x14ac:dyDescent="0.3">
      <c r="A3" s="5">
        <v>44921</v>
      </c>
      <c r="B3" t="s">
        <v>6</v>
      </c>
    </row>
    <row r="4" spans="1:2" x14ac:dyDescent="0.3">
      <c r="A4" s="5">
        <v>44927</v>
      </c>
      <c r="B4" t="s">
        <v>7</v>
      </c>
    </row>
    <row r="5" spans="1:2" x14ac:dyDescent="0.3">
      <c r="A5" s="5">
        <v>45023</v>
      </c>
      <c r="B5" t="s">
        <v>2</v>
      </c>
    </row>
    <row r="6" spans="1:2" x14ac:dyDescent="0.3">
      <c r="A6" s="5">
        <v>45026</v>
      </c>
      <c r="B6" t="s">
        <v>1</v>
      </c>
    </row>
    <row r="7" spans="1:2" x14ac:dyDescent="0.3">
      <c r="A7" s="5">
        <v>45047</v>
      </c>
      <c r="B7" t="s">
        <v>8</v>
      </c>
    </row>
    <row r="8" spans="1:2" x14ac:dyDescent="0.3">
      <c r="A8" s="5">
        <v>45064</v>
      </c>
      <c r="B8" t="s">
        <v>3</v>
      </c>
    </row>
    <row r="9" spans="1:2" x14ac:dyDescent="0.3">
      <c r="A9" s="5">
        <v>45075</v>
      </c>
      <c r="B9" t="s">
        <v>4</v>
      </c>
    </row>
    <row r="10" spans="1:2" x14ac:dyDescent="0.3">
      <c r="A10" s="5">
        <v>45202</v>
      </c>
      <c r="B10" t="s">
        <v>9</v>
      </c>
    </row>
    <row r="11" spans="1:2" x14ac:dyDescent="0.3">
      <c r="A11" s="5">
        <v>45230</v>
      </c>
      <c r="B11" t="s">
        <v>10</v>
      </c>
    </row>
    <row r="12" spans="1:2" x14ac:dyDescent="0.3">
      <c r="A12" s="5">
        <v>45252</v>
      </c>
      <c r="B12" t="s">
        <v>11</v>
      </c>
    </row>
    <row r="13" spans="1:2" x14ac:dyDescent="0.3">
      <c r="A13" s="5">
        <v>45285</v>
      </c>
      <c r="B13" t="s">
        <v>5</v>
      </c>
    </row>
    <row r="14" spans="1:2" x14ac:dyDescent="0.3">
      <c r="A14" s="5">
        <v>45286</v>
      </c>
      <c r="B14" t="s">
        <v>6</v>
      </c>
    </row>
    <row r="15" spans="1:2" x14ac:dyDescent="0.3">
      <c r="A15" s="5">
        <v>45292</v>
      </c>
      <c r="B15" t="s">
        <v>7</v>
      </c>
    </row>
  </sheetData>
  <pageMargins left="0.7" right="0.7" top="0.78740157499999996" bottom="0.78740157499999996" header="0.3" footer="0.3"/>
  <pageSetup paperSize="9"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33525-EA0D-4B7B-B203-C36C85894B7D}">
  <dimension ref="A1:O38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RowHeight="14.4" outlineLevelCol="1" x14ac:dyDescent="0.3"/>
  <cols>
    <col min="1" max="1" width="12.88671875" bestFit="1" customWidth="1"/>
    <col min="2" max="2" width="12.88671875" customWidth="1" outlineLevel="1"/>
    <col min="3" max="3" width="11.5546875" customWidth="1" outlineLevel="1"/>
    <col min="4" max="4" width="22.21875" bestFit="1" customWidth="1"/>
    <col min="5" max="6" width="11.5546875" customWidth="1" outlineLevel="1"/>
    <col min="7" max="7" width="13" customWidth="1" outlineLevel="1"/>
    <col min="8" max="8" width="14.33203125" customWidth="1" outlineLevel="1"/>
    <col min="9" max="9" width="12.109375" style="2" customWidth="1" outlineLevel="1"/>
    <col min="10" max="10" width="17.109375" customWidth="1" outlineLevel="1"/>
    <col min="11" max="11" width="19" customWidth="1" outlineLevel="1"/>
    <col min="12" max="12" width="20.33203125" customWidth="1" outlineLevel="1"/>
    <col min="13" max="13" width="20.88671875" customWidth="1" outlineLevel="1"/>
    <col min="14" max="14" width="16.44140625" customWidth="1" outlineLevel="1"/>
    <col min="15" max="15" width="11.5546875" customWidth="1" outlineLevel="1"/>
  </cols>
  <sheetData>
    <row r="1" spans="1:15" x14ac:dyDescent="0.3">
      <c r="A1" t="s">
        <v>12</v>
      </c>
      <c r="B1" t="s">
        <v>0</v>
      </c>
      <c r="C1" t="s">
        <v>15</v>
      </c>
      <c r="D1" t="s">
        <v>20</v>
      </c>
      <c r="E1" t="s">
        <v>16</v>
      </c>
      <c r="F1" t="s">
        <v>21</v>
      </c>
      <c r="G1" t="s">
        <v>17</v>
      </c>
      <c r="H1" t="s">
        <v>18</v>
      </c>
      <c r="I1" s="2" t="s">
        <v>19</v>
      </c>
      <c r="J1" t="s">
        <v>22</v>
      </c>
      <c r="K1" t="s">
        <v>23</v>
      </c>
      <c r="L1" t="s">
        <v>24</v>
      </c>
      <c r="M1" t="s">
        <v>25</v>
      </c>
      <c r="N1" t="s">
        <v>26</v>
      </c>
      <c r="O1" t="s">
        <v>27</v>
      </c>
    </row>
    <row r="2" spans="1:15" x14ac:dyDescent="0.3">
      <c r="A2" s="3">
        <v>44922</v>
      </c>
      <c r="B2">
        <f>WEEKDAY(tbl_BT[[#This Row],[Datum]],2)</f>
        <v>2</v>
      </c>
      <c r="C2" t="b">
        <f>COUNTIFS(tbl_FT[Datum],tbl_BT[[#This Row],[Datum]])&gt;0</f>
        <v>0</v>
      </c>
      <c r="D2" t="str">
        <f>IF(tbl_BT[[#This Row],[Ist_FT]],INDEX(tbl_FT[Bezeichner],MATCH(tbl_BT[[#This Row],[Datum]],tbl_FT[Datum],0)),"")</f>
        <v/>
      </c>
      <c r="E2" s="6" t="b">
        <f>AND(tbl_BT[[#This Row],[Wochentag]]&lt;=5,NOT(tbl_BT[[#This Row],[Ist_FT]]))</f>
        <v>1</v>
      </c>
      <c r="F2" s="6" t="b">
        <f>NOT(tbl_BT[[#This Row],[Ist_AT]])</f>
        <v>0</v>
      </c>
      <c r="G2" s="3" t="str">
        <f>IF(tbl_BT[[#This Row],[Ist_AT]],IFERROR(_xlfn.AGGREGATE(14,6,tbl_BT[Datum]/((tbl_BT[Datum]&lt;tbl_BT[[#This Row],[Datum]])*tbl_BT[Ist_Frei]),1),""),"")</f>
        <v/>
      </c>
      <c r="H2" s="3">
        <f>IF(tbl_BT[[#This Row],[Ist_AT]],IFERROR(_xlfn.AGGREGATE(15,6,tbl_BT[Datum]/((tbl_BT[Datum]&gt;tbl_BT[[#This Row],[Datum]])*tbl_BT[Ist_Frei]),1),""),"")</f>
        <v>44926</v>
      </c>
      <c r="I2" s="7" t="str">
        <f>IFERROR(tbl_BT[[#This Row],[AT_frei_nach]]-tbl_BT[[#This Row],[AT_frei_vor]]-1,"")</f>
        <v/>
      </c>
      <c r="J2" t="b">
        <f>OR(tbl_BT[[#This Row],[Ist_Frei]],tbl_BT[[#This Row],[AT_Anzahl]]=1)</f>
        <v>0</v>
      </c>
      <c r="K2" s="3" t="str">
        <f>IF(tbl_BT[[#This Row],[Ist_BT_Prüfung]],IFERROR(_xlfn.AGGREGATE(14,6,tbl_BT[Datum]/((tbl_BT[Datum]&lt;tbl_BT[[#This Row],[Datum]])*NOT(tbl_BT[Ist_BT_Prüfung])),1),""),"")</f>
        <v/>
      </c>
      <c r="L2" s="3" t="str">
        <f>IF(tbl_BT[[#This Row],[Ist_BT_Prüfung]],IFERROR(_xlfn.AGGREGATE(15,6,tbl_BT[Datum]/((tbl_BT[Datum]&gt;tbl_BT[[#This Row],[Datum]])*NOT(tbl_BT[Ist_BT_Prüfung])),1),""),"")</f>
        <v/>
      </c>
      <c r="M2" s="2" t="str">
        <f>IF(tbl_BT[[#This Row],[Ist_BT_Prüfung]],COUNTIFS(tbl_BT[Datum],"&gt;"&amp;tbl_BT[[#This Row],[BT_AT_vor]],tbl_BT[Datum],"&lt;"&amp;tbl_BT[[#This Row],[BT_AT_nach]],tbl_BT[Ist_AT],TRUE),"")</f>
        <v/>
      </c>
      <c r="N2" t="b">
        <f>AND(tbl_BT[[#This Row],[Ist_BT_Prüfung]],tbl_BT[[#This Row],[BT_AT_Anzahl]]&gt;0)</f>
        <v>0</v>
      </c>
      <c r="O2" t="b">
        <f>AND(tbl_BT[[#This Row],[Ist_BT_Ergebnis]],tbl_BT[[#This Row],[Ist_AT]])</f>
        <v>0</v>
      </c>
    </row>
    <row r="3" spans="1:15" x14ac:dyDescent="0.3">
      <c r="A3" s="3">
        <v>44923</v>
      </c>
      <c r="B3">
        <f>WEEKDAY(tbl_BT[[#This Row],[Datum]],2)</f>
        <v>3</v>
      </c>
      <c r="C3" t="b">
        <f>COUNTIFS(tbl_FT[Datum],tbl_BT[[#This Row],[Datum]])&gt;0</f>
        <v>0</v>
      </c>
      <c r="D3" t="str">
        <f>IF(tbl_BT[[#This Row],[Ist_FT]],INDEX(tbl_FT[Bezeichner],MATCH(tbl_BT[[#This Row],[Datum]],tbl_FT[Datum],0)),"")</f>
        <v/>
      </c>
      <c r="E3" s="6" t="b">
        <f>AND(tbl_BT[[#This Row],[Wochentag]]&lt;=5,NOT(tbl_BT[[#This Row],[Ist_FT]]))</f>
        <v>1</v>
      </c>
      <c r="F3" s="6" t="b">
        <f>NOT(tbl_BT[[#This Row],[Ist_AT]])</f>
        <v>0</v>
      </c>
      <c r="G3" s="3" t="str">
        <f>IF(tbl_BT[[#This Row],[Ist_AT]],IFERROR(_xlfn.AGGREGATE(14,6,tbl_BT[Datum]/((tbl_BT[Datum]&lt;tbl_BT[[#This Row],[Datum]])*tbl_BT[Ist_Frei]),1),""),"")</f>
        <v/>
      </c>
      <c r="H3" s="3">
        <f>IF(tbl_BT[[#This Row],[Ist_AT]],IFERROR(_xlfn.AGGREGATE(15,6,tbl_BT[Datum]/((tbl_BT[Datum]&gt;tbl_BT[[#This Row],[Datum]])*tbl_BT[Ist_Frei]),1),""),"")</f>
        <v>44926</v>
      </c>
      <c r="I3" s="7" t="str">
        <f>IFERROR(tbl_BT[[#This Row],[AT_frei_nach]]-tbl_BT[[#This Row],[AT_frei_vor]]-1,"")</f>
        <v/>
      </c>
      <c r="J3" t="b">
        <f>OR(tbl_BT[[#This Row],[Ist_Frei]],tbl_BT[[#This Row],[AT_Anzahl]]=1)</f>
        <v>0</v>
      </c>
      <c r="K3" s="1" t="str">
        <f>IF(tbl_BT[[#This Row],[Ist_BT_Prüfung]],IFERROR(_xlfn.AGGREGATE(14,6,tbl_BT[Datum]/((tbl_BT[Datum]&lt;tbl_BT[[#This Row],[Datum]])*NOT(tbl_BT[Ist_BT_Prüfung])),1),""),"")</f>
        <v/>
      </c>
      <c r="L3" s="1" t="str">
        <f>IF(tbl_BT[[#This Row],[Ist_BT_Prüfung]],IFERROR(_xlfn.AGGREGATE(15,6,tbl_BT[Datum]/((tbl_BT[Datum]&gt;tbl_BT[[#This Row],[Datum]])*NOT(tbl_BT[Ist_BT_Prüfung])),1),""),"")</f>
        <v/>
      </c>
      <c r="M3" s="2" t="str">
        <f>IF(tbl_BT[[#This Row],[Ist_BT_Prüfung]],COUNTIFS(tbl_BT[Datum],"&gt;"&amp;tbl_BT[[#This Row],[BT_AT_vor]],tbl_BT[Datum],"&lt;"&amp;tbl_BT[[#This Row],[BT_AT_nach]],tbl_BT[Ist_AT],TRUE),"")</f>
        <v/>
      </c>
      <c r="N3" t="b">
        <f>AND(tbl_BT[[#This Row],[Ist_BT_Prüfung]],tbl_BT[[#This Row],[BT_AT_Anzahl]]&gt;0)</f>
        <v>0</v>
      </c>
      <c r="O3" t="b">
        <f>AND(tbl_BT[[#This Row],[Ist_BT_Ergebnis]],tbl_BT[[#This Row],[Ist_AT]])</f>
        <v>0</v>
      </c>
    </row>
    <row r="4" spans="1:15" x14ac:dyDescent="0.3">
      <c r="A4" s="3">
        <v>44924</v>
      </c>
      <c r="B4">
        <f>WEEKDAY(tbl_BT[[#This Row],[Datum]],2)</f>
        <v>4</v>
      </c>
      <c r="C4" t="b">
        <f>COUNTIFS(tbl_FT[Datum],tbl_BT[[#This Row],[Datum]])&gt;0</f>
        <v>0</v>
      </c>
      <c r="D4" t="str">
        <f>IF(tbl_BT[[#This Row],[Ist_FT]],INDEX(tbl_FT[Bezeichner],MATCH(tbl_BT[[#This Row],[Datum]],tbl_FT[Datum],0)),"")</f>
        <v/>
      </c>
      <c r="E4" s="6" t="b">
        <f>AND(tbl_BT[[#This Row],[Wochentag]]&lt;=5,NOT(tbl_BT[[#This Row],[Ist_FT]]))</f>
        <v>1</v>
      </c>
      <c r="F4" s="6" t="b">
        <f>NOT(tbl_BT[[#This Row],[Ist_AT]])</f>
        <v>0</v>
      </c>
      <c r="G4" s="3" t="str">
        <f>IF(tbl_BT[[#This Row],[Ist_AT]],IFERROR(_xlfn.AGGREGATE(14,6,tbl_BT[Datum]/((tbl_BT[Datum]&lt;tbl_BT[[#This Row],[Datum]])*tbl_BT[Ist_Frei]),1),""),"")</f>
        <v/>
      </c>
      <c r="H4" s="3">
        <f>IF(tbl_BT[[#This Row],[Ist_AT]],IFERROR(_xlfn.AGGREGATE(15,6,tbl_BT[Datum]/((tbl_BT[Datum]&gt;tbl_BT[[#This Row],[Datum]])*tbl_BT[Ist_Frei]),1),""),"")</f>
        <v>44926</v>
      </c>
      <c r="I4" s="7" t="str">
        <f>IFERROR(tbl_BT[[#This Row],[AT_frei_nach]]-tbl_BT[[#This Row],[AT_frei_vor]]-1,"")</f>
        <v/>
      </c>
      <c r="J4" t="b">
        <f>OR(tbl_BT[[#This Row],[Ist_Frei]],tbl_BT[[#This Row],[AT_Anzahl]]=1)</f>
        <v>0</v>
      </c>
      <c r="K4" s="1" t="str">
        <f>IF(tbl_BT[[#This Row],[Ist_BT_Prüfung]],IFERROR(_xlfn.AGGREGATE(14,6,tbl_BT[Datum]/((tbl_BT[Datum]&lt;tbl_BT[[#This Row],[Datum]])*NOT(tbl_BT[Ist_BT_Prüfung])),1),""),"")</f>
        <v/>
      </c>
      <c r="L4" s="1" t="str">
        <f>IF(tbl_BT[[#This Row],[Ist_BT_Prüfung]],IFERROR(_xlfn.AGGREGATE(15,6,tbl_BT[Datum]/((tbl_BT[Datum]&gt;tbl_BT[[#This Row],[Datum]])*NOT(tbl_BT[Ist_BT_Prüfung])),1),""),"")</f>
        <v/>
      </c>
      <c r="M4" s="2" t="str">
        <f>IF(tbl_BT[[#This Row],[Ist_BT_Prüfung]],COUNTIFS(tbl_BT[Datum],"&gt;"&amp;tbl_BT[[#This Row],[BT_AT_vor]],tbl_BT[Datum],"&lt;"&amp;tbl_BT[[#This Row],[BT_AT_nach]],tbl_BT[Ist_AT],TRUE),"")</f>
        <v/>
      </c>
      <c r="N4" t="b">
        <f>AND(tbl_BT[[#This Row],[Ist_BT_Prüfung]],tbl_BT[[#This Row],[BT_AT_Anzahl]]&gt;0)</f>
        <v>0</v>
      </c>
      <c r="O4" t="b">
        <f>AND(tbl_BT[[#This Row],[Ist_BT_Ergebnis]],tbl_BT[[#This Row],[Ist_AT]])</f>
        <v>0</v>
      </c>
    </row>
    <row r="5" spans="1:15" x14ac:dyDescent="0.3">
      <c r="A5" s="3">
        <v>44925</v>
      </c>
      <c r="B5">
        <f>WEEKDAY(tbl_BT[[#This Row],[Datum]],2)</f>
        <v>5</v>
      </c>
      <c r="C5" t="b">
        <f>COUNTIFS(tbl_FT[Datum],tbl_BT[[#This Row],[Datum]])&gt;0</f>
        <v>0</v>
      </c>
      <c r="D5" t="str">
        <f>IF(tbl_BT[[#This Row],[Ist_FT]],INDEX(tbl_FT[Bezeichner],MATCH(tbl_BT[[#This Row],[Datum]],tbl_FT[Datum],0)),"")</f>
        <v/>
      </c>
      <c r="E5" s="6" t="b">
        <f>AND(tbl_BT[[#This Row],[Wochentag]]&lt;=5,NOT(tbl_BT[[#This Row],[Ist_FT]]))</f>
        <v>1</v>
      </c>
      <c r="F5" s="6" t="b">
        <f>NOT(tbl_BT[[#This Row],[Ist_AT]])</f>
        <v>0</v>
      </c>
      <c r="G5" s="3" t="str">
        <f>IF(tbl_BT[[#This Row],[Ist_AT]],IFERROR(_xlfn.AGGREGATE(14,6,tbl_BT[Datum]/((tbl_BT[Datum]&lt;tbl_BT[[#This Row],[Datum]])*tbl_BT[Ist_Frei]),1),""),"")</f>
        <v/>
      </c>
      <c r="H5" s="3">
        <f>IF(tbl_BT[[#This Row],[Ist_AT]],IFERROR(_xlfn.AGGREGATE(15,6,tbl_BT[Datum]/((tbl_BT[Datum]&gt;tbl_BT[[#This Row],[Datum]])*tbl_BT[Ist_Frei]),1),""),"")</f>
        <v>44926</v>
      </c>
      <c r="I5" s="7" t="str">
        <f>IFERROR(tbl_BT[[#This Row],[AT_frei_nach]]-tbl_BT[[#This Row],[AT_frei_vor]]-1,"")</f>
        <v/>
      </c>
      <c r="J5" t="b">
        <f>OR(tbl_BT[[#This Row],[Ist_Frei]],tbl_BT[[#This Row],[AT_Anzahl]]=1)</f>
        <v>0</v>
      </c>
      <c r="K5" s="1" t="str">
        <f>IF(tbl_BT[[#This Row],[Ist_BT_Prüfung]],IFERROR(_xlfn.AGGREGATE(14,6,tbl_BT[Datum]/((tbl_BT[Datum]&lt;tbl_BT[[#This Row],[Datum]])*NOT(tbl_BT[Ist_BT_Prüfung])),1),""),"")</f>
        <v/>
      </c>
      <c r="L5" s="1" t="str">
        <f>IF(tbl_BT[[#This Row],[Ist_BT_Prüfung]],IFERROR(_xlfn.AGGREGATE(15,6,tbl_BT[Datum]/((tbl_BT[Datum]&gt;tbl_BT[[#This Row],[Datum]])*NOT(tbl_BT[Ist_BT_Prüfung])),1),""),"")</f>
        <v/>
      </c>
      <c r="M5" s="2" t="str">
        <f>IF(tbl_BT[[#This Row],[Ist_BT_Prüfung]],COUNTIFS(tbl_BT[Datum],"&gt;"&amp;tbl_BT[[#This Row],[BT_AT_vor]],tbl_BT[Datum],"&lt;"&amp;tbl_BT[[#This Row],[BT_AT_nach]],tbl_BT[Ist_AT],TRUE),"")</f>
        <v/>
      </c>
      <c r="N5" t="b">
        <f>AND(tbl_BT[[#This Row],[Ist_BT_Prüfung]],tbl_BT[[#This Row],[BT_AT_Anzahl]]&gt;0)</f>
        <v>0</v>
      </c>
      <c r="O5" t="b">
        <f>AND(tbl_BT[[#This Row],[Ist_BT_Ergebnis]],tbl_BT[[#This Row],[Ist_AT]])</f>
        <v>0</v>
      </c>
    </row>
    <row r="6" spans="1:15" x14ac:dyDescent="0.3">
      <c r="A6" s="3">
        <v>44926</v>
      </c>
      <c r="B6">
        <f>WEEKDAY(tbl_BT[[#This Row],[Datum]],2)</f>
        <v>6</v>
      </c>
      <c r="C6" t="b">
        <f>COUNTIFS(tbl_FT[Datum],tbl_BT[[#This Row],[Datum]])&gt;0</f>
        <v>0</v>
      </c>
      <c r="D6" t="str">
        <f>IF(tbl_BT[[#This Row],[Ist_FT]],INDEX(tbl_FT[Bezeichner],MATCH(tbl_BT[[#This Row],[Datum]],tbl_FT[Datum],0)),"")</f>
        <v/>
      </c>
      <c r="E6" s="6" t="b">
        <f>AND(tbl_BT[[#This Row],[Wochentag]]&lt;=5,NOT(tbl_BT[[#This Row],[Ist_FT]]))</f>
        <v>0</v>
      </c>
      <c r="F6" s="6" t="b">
        <f>NOT(tbl_BT[[#This Row],[Ist_AT]])</f>
        <v>1</v>
      </c>
      <c r="G6" s="3" t="str">
        <f>IF(tbl_BT[[#This Row],[Ist_AT]],IFERROR(_xlfn.AGGREGATE(14,6,tbl_BT[Datum]/((tbl_BT[Datum]&lt;tbl_BT[[#This Row],[Datum]])*tbl_BT[Ist_Frei]),1),""),"")</f>
        <v/>
      </c>
      <c r="H6" s="3" t="str">
        <f>IF(tbl_BT[[#This Row],[Ist_AT]],IFERROR(_xlfn.AGGREGATE(15,6,tbl_BT[Datum]/((tbl_BT[Datum]&gt;tbl_BT[[#This Row],[Datum]])*tbl_BT[Ist_Frei]),1),""),"")</f>
        <v/>
      </c>
      <c r="I6" s="7" t="str">
        <f>IFERROR(tbl_BT[[#This Row],[AT_frei_nach]]-tbl_BT[[#This Row],[AT_frei_vor]]-1,"")</f>
        <v/>
      </c>
      <c r="J6" t="b">
        <f>OR(tbl_BT[[#This Row],[Ist_Frei]],tbl_BT[[#This Row],[AT_Anzahl]]=1)</f>
        <v>1</v>
      </c>
      <c r="K6" s="1">
        <f>IF(tbl_BT[[#This Row],[Ist_BT_Prüfung]],IFERROR(_xlfn.AGGREGATE(14,6,tbl_BT[Datum]/((tbl_BT[Datum]&lt;tbl_BT[[#This Row],[Datum]])*NOT(tbl_BT[Ist_BT_Prüfung])),1),""),"")</f>
        <v>44925</v>
      </c>
      <c r="L6" s="1">
        <f>IF(tbl_BT[[#This Row],[Ist_BT_Prüfung]],IFERROR(_xlfn.AGGREGATE(15,6,tbl_BT[Datum]/((tbl_BT[Datum]&gt;tbl_BT[[#This Row],[Datum]])*NOT(tbl_BT[Ist_BT_Prüfung])),1),""),"")</f>
        <v>44928</v>
      </c>
      <c r="M6" s="2">
        <f>IF(tbl_BT[[#This Row],[Ist_BT_Prüfung]],COUNTIFS(tbl_BT[Datum],"&gt;"&amp;tbl_BT[[#This Row],[BT_AT_vor]],tbl_BT[Datum],"&lt;"&amp;tbl_BT[[#This Row],[BT_AT_nach]],tbl_BT[Ist_AT],TRUE),"")</f>
        <v>0</v>
      </c>
      <c r="N6" t="b">
        <f>AND(tbl_BT[[#This Row],[Ist_BT_Prüfung]],tbl_BT[[#This Row],[BT_AT_Anzahl]]&gt;0)</f>
        <v>0</v>
      </c>
      <c r="O6" t="b">
        <f>AND(tbl_BT[[#This Row],[Ist_BT_Ergebnis]],tbl_BT[[#This Row],[Ist_AT]])</f>
        <v>0</v>
      </c>
    </row>
    <row r="7" spans="1:15" x14ac:dyDescent="0.3">
      <c r="A7" s="3">
        <v>44927</v>
      </c>
      <c r="B7">
        <f>WEEKDAY(tbl_BT[[#This Row],[Datum]],2)</f>
        <v>7</v>
      </c>
      <c r="C7" t="b">
        <f>COUNTIFS(tbl_FT[Datum],tbl_BT[[#This Row],[Datum]])&gt;0</f>
        <v>1</v>
      </c>
      <c r="D7" t="str">
        <f>IF(tbl_BT[[#This Row],[Ist_FT]],INDEX(tbl_FT[Bezeichner],MATCH(tbl_BT[[#This Row],[Datum]],tbl_FT[Datum],0)),"")</f>
        <v>Neujahr</v>
      </c>
      <c r="E7" s="6" t="b">
        <f>AND(tbl_BT[[#This Row],[Wochentag]]&lt;=5,NOT(tbl_BT[[#This Row],[Ist_FT]]))</f>
        <v>0</v>
      </c>
      <c r="F7" s="6" t="b">
        <f>NOT(tbl_BT[[#This Row],[Ist_AT]])</f>
        <v>1</v>
      </c>
      <c r="G7" s="3" t="str">
        <f>IF(tbl_BT[[#This Row],[Ist_AT]],IFERROR(_xlfn.AGGREGATE(14,6,tbl_BT[Datum]/((tbl_BT[Datum]&lt;tbl_BT[[#This Row],[Datum]])*tbl_BT[Ist_Frei]),1),""),"")</f>
        <v/>
      </c>
      <c r="H7" s="3" t="str">
        <f>IF(tbl_BT[[#This Row],[Ist_AT]],IFERROR(_xlfn.AGGREGATE(15,6,tbl_BT[Datum]/((tbl_BT[Datum]&gt;tbl_BT[[#This Row],[Datum]])*tbl_BT[Ist_Frei]),1),""),"")</f>
        <v/>
      </c>
      <c r="I7" s="7" t="str">
        <f>IFERROR(tbl_BT[[#This Row],[AT_frei_nach]]-tbl_BT[[#This Row],[AT_frei_vor]]-1,"")</f>
        <v/>
      </c>
      <c r="J7" t="b">
        <f>OR(tbl_BT[[#This Row],[Ist_Frei]],tbl_BT[[#This Row],[AT_Anzahl]]=1)</f>
        <v>1</v>
      </c>
      <c r="K7" s="1">
        <f>IF(tbl_BT[[#This Row],[Ist_BT_Prüfung]],IFERROR(_xlfn.AGGREGATE(14,6,tbl_BT[Datum]/((tbl_BT[Datum]&lt;tbl_BT[[#This Row],[Datum]])*NOT(tbl_BT[Ist_BT_Prüfung])),1),""),"")</f>
        <v>44925</v>
      </c>
      <c r="L7" s="1">
        <f>IF(tbl_BT[[#This Row],[Ist_BT_Prüfung]],IFERROR(_xlfn.AGGREGATE(15,6,tbl_BT[Datum]/((tbl_BT[Datum]&gt;tbl_BT[[#This Row],[Datum]])*NOT(tbl_BT[Ist_BT_Prüfung])),1),""),"")</f>
        <v>44928</v>
      </c>
      <c r="M7" s="2">
        <f>IF(tbl_BT[[#This Row],[Ist_BT_Prüfung]],COUNTIFS(tbl_BT[Datum],"&gt;"&amp;tbl_BT[[#This Row],[BT_AT_vor]],tbl_BT[Datum],"&lt;"&amp;tbl_BT[[#This Row],[BT_AT_nach]],tbl_BT[Ist_AT],TRUE),"")</f>
        <v>0</v>
      </c>
      <c r="N7" t="b">
        <f>AND(tbl_BT[[#This Row],[Ist_BT_Prüfung]],tbl_BT[[#This Row],[BT_AT_Anzahl]]&gt;0)</f>
        <v>0</v>
      </c>
      <c r="O7" t="b">
        <f>AND(tbl_BT[[#This Row],[Ist_BT_Ergebnis]],tbl_BT[[#This Row],[Ist_AT]])</f>
        <v>0</v>
      </c>
    </row>
    <row r="8" spans="1:15" x14ac:dyDescent="0.3">
      <c r="A8" s="3">
        <v>44928</v>
      </c>
      <c r="B8">
        <f>WEEKDAY(tbl_BT[[#This Row],[Datum]],2)</f>
        <v>1</v>
      </c>
      <c r="C8" t="b">
        <f>COUNTIFS(tbl_FT[Datum],tbl_BT[[#This Row],[Datum]])&gt;0</f>
        <v>0</v>
      </c>
      <c r="D8" t="str">
        <f>IF(tbl_BT[[#This Row],[Ist_FT]],INDEX(tbl_FT[Bezeichner],MATCH(tbl_BT[[#This Row],[Datum]],tbl_FT[Datum],0)),"")</f>
        <v/>
      </c>
      <c r="E8" s="6" t="b">
        <f>AND(tbl_BT[[#This Row],[Wochentag]]&lt;=5,NOT(tbl_BT[[#This Row],[Ist_FT]]))</f>
        <v>1</v>
      </c>
      <c r="F8" s="6" t="b">
        <f>NOT(tbl_BT[[#This Row],[Ist_AT]])</f>
        <v>0</v>
      </c>
      <c r="G8" s="3">
        <f>IF(tbl_BT[[#This Row],[Ist_AT]],IFERROR(_xlfn.AGGREGATE(14,6,tbl_BT[Datum]/((tbl_BT[Datum]&lt;tbl_BT[[#This Row],[Datum]])*tbl_BT[Ist_Frei]),1),""),"")</f>
        <v>44927</v>
      </c>
      <c r="H8" s="3">
        <f>IF(tbl_BT[[#This Row],[Ist_AT]],IFERROR(_xlfn.AGGREGATE(15,6,tbl_BT[Datum]/((tbl_BT[Datum]&gt;tbl_BT[[#This Row],[Datum]])*tbl_BT[Ist_Frei]),1),""),"")</f>
        <v>44933</v>
      </c>
      <c r="I8" s="7">
        <f>IFERROR(tbl_BT[[#This Row],[AT_frei_nach]]-tbl_BT[[#This Row],[AT_frei_vor]]-1,"")</f>
        <v>5</v>
      </c>
      <c r="J8" t="b">
        <f>OR(tbl_BT[[#This Row],[Ist_Frei]],tbl_BT[[#This Row],[AT_Anzahl]]=1)</f>
        <v>0</v>
      </c>
      <c r="K8" s="1" t="str">
        <f>IF(tbl_BT[[#This Row],[Ist_BT_Prüfung]],IFERROR(_xlfn.AGGREGATE(14,6,tbl_BT[Datum]/((tbl_BT[Datum]&lt;tbl_BT[[#This Row],[Datum]])*NOT(tbl_BT[Ist_BT_Prüfung])),1),""),"")</f>
        <v/>
      </c>
      <c r="L8" s="1" t="str">
        <f>IF(tbl_BT[[#This Row],[Ist_BT_Prüfung]],IFERROR(_xlfn.AGGREGATE(15,6,tbl_BT[Datum]/((tbl_BT[Datum]&gt;tbl_BT[[#This Row],[Datum]])*NOT(tbl_BT[Ist_BT_Prüfung])),1),""),"")</f>
        <v/>
      </c>
      <c r="M8" s="2" t="str">
        <f>IF(tbl_BT[[#This Row],[Ist_BT_Prüfung]],COUNTIFS(tbl_BT[Datum],"&gt;"&amp;tbl_BT[[#This Row],[BT_AT_vor]],tbl_BT[Datum],"&lt;"&amp;tbl_BT[[#This Row],[BT_AT_nach]],tbl_BT[Ist_AT],TRUE),"")</f>
        <v/>
      </c>
      <c r="N8" t="b">
        <f>AND(tbl_BT[[#This Row],[Ist_BT_Prüfung]],tbl_BT[[#This Row],[BT_AT_Anzahl]]&gt;0)</f>
        <v>0</v>
      </c>
      <c r="O8" t="b">
        <f>AND(tbl_BT[[#This Row],[Ist_BT_Ergebnis]],tbl_BT[[#This Row],[Ist_AT]])</f>
        <v>0</v>
      </c>
    </row>
    <row r="9" spans="1:15" x14ac:dyDescent="0.3">
      <c r="A9" s="3">
        <v>44929</v>
      </c>
      <c r="B9">
        <f>WEEKDAY(tbl_BT[[#This Row],[Datum]],2)</f>
        <v>2</v>
      </c>
      <c r="C9" t="b">
        <f>COUNTIFS(tbl_FT[Datum],tbl_BT[[#This Row],[Datum]])&gt;0</f>
        <v>0</v>
      </c>
      <c r="D9" t="str">
        <f>IF(tbl_BT[[#This Row],[Ist_FT]],INDEX(tbl_FT[Bezeichner],MATCH(tbl_BT[[#This Row],[Datum]],tbl_FT[Datum],0)),"")</f>
        <v/>
      </c>
      <c r="E9" s="6" t="b">
        <f>AND(tbl_BT[[#This Row],[Wochentag]]&lt;=5,NOT(tbl_BT[[#This Row],[Ist_FT]]))</f>
        <v>1</v>
      </c>
      <c r="F9" s="6" t="b">
        <f>NOT(tbl_BT[[#This Row],[Ist_AT]])</f>
        <v>0</v>
      </c>
      <c r="G9" s="3">
        <f>IF(tbl_BT[[#This Row],[Ist_AT]],IFERROR(_xlfn.AGGREGATE(14,6,tbl_BT[Datum]/((tbl_BT[Datum]&lt;tbl_BT[[#This Row],[Datum]])*tbl_BT[Ist_Frei]),1),""),"")</f>
        <v>44927</v>
      </c>
      <c r="H9" s="3">
        <f>IF(tbl_BT[[#This Row],[Ist_AT]],IFERROR(_xlfn.AGGREGATE(15,6,tbl_BT[Datum]/((tbl_BT[Datum]&gt;tbl_BT[[#This Row],[Datum]])*tbl_BT[Ist_Frei]),1),""),"")</f>
        <v>44933</v>
      </c>
      <c r="I9" s="7">
        <f>IFERROR(tbl_BT[[#This Row],[AT_frei_nach]]-tbl_BT[[#This Row],[AT_frei_vor]]-1,"")</f>
        <v>5</v>
      </c>
      <c r="J9" t="b">
        <f>OR(tbl_BT[[#This Row],[Ist_Frei]],tbl_BT[[#This Row],[AT_Anzahl]]=1)</f>
        <v>0</v>
      </c>
      <c r="K9" s="1" t="str">
        <f>IF(tbl_BT[[#This Row],[Ist_BT_Prüfung]],IFERROR(_xlfn.AGGREGATE(14,6,tbl_BT[Datum]/((tbl_BT[Datum]&lt;tbl_BT[[#This Row],[Datum]])*NOT(tbl_BT[Ist_BT_Prüfung])),1),""),"")</f>
        <v/>
      </c>
      <c r="L9" s="1" t="str">
        <f>IF(tbl_BT[[#This Row],[Ist_BT_Prüfung]],IFERROR(_xlfn.AGGREGATE(15,6,tbl_BT[Datum]/((tbl_BT[Datum]&gt;tbl_BT[[#This Row],[Datum]])*NOT(tbl_BT[Ist_BT_Prüfung])),1),""),"")</f>
        <v/>
      </c>
      <c r="M9" s="2" t="str">
        <f>IF(tbl_BT[[#This Row],[Ist_BT_Prüfung]],COUNTIFS(tbl_BT[Datum],"&gt;"&amp;tbl_BT[[#This Row],[BT_AT_vor]],tbl_BT[Datum],"&lt;"&amp;tbl_BT[[#This Row],[BT_AT_nach]],tbl_BT[Ist_AT],TRUE),"")</f>
        <v/>
      </c>
      <c r="N9" t="b">
        <f>AND(tbl_BT[[#This Row],[Ist_BT_Prüfung]],tbl_BT[[#This Row],[BT_AT_Anzahl]]&gt;0)</f>
        <v>0</v>
      </c>
      <c r="O9" t="b">
        <f>AND(tbl_BT[[#This Row],[Ist_BT_Ergebnis]],tbl_BT[[#This Row],[Ist_AT]])</f>
        <v>0</v>
      </c>
    </row>
    <row r="10" spans="1:15" x14ac:dyDescent="0.3">
      <c r="A10" s="3">
        <v>44930</v>
      </c>
      <c r="B10">
        <f>WEEKDAY(tbl_BT[[#This Row],[Datum]],2)</f>
        <v>3</v>
      </c>
      <c r="C10" t="b">
        <f>COUNTIFS(tbl_FT[Datum],tbl_BT[[#This Row],[Datum]])&gt;0</f>
        <v>0</v>
      </c>
      <c r="D10" t="str">
        <f>IF(tbl_BT[[#This Row],[Ist_FT]],INDEX(tbl_FT[Bezeichner],MATCH(tbl_BT[[#This Row],[Datum]],tbl_FT[Datum],0)),"")</f>
        <v/>
      </c>
      <c r="E10" s="6" t="b">
        <f>AND(tbl_BT[[#This Row],[Wochentag]]&lt;=5,NOT(tbl_BT[[#This Row],[Ist_FT]]))</f>
        <v>1</v>
      </c>
      <c r="F10" s="6" t="b">
        <f>NOT(tbl_BT[[#This Row],[Ist_AT]])</f>
        <v>0</v>
      </c>
      <c r="G10" s="3">
        <f>IF(tbl_BT[[#This Row],[Ist_AT]],IFERROR(_xlfn.AGGREGATE(14,6,tbl_BT[Datum]/((tbl_BT[Datum]&lt;tbl_BT[[#This Row],[Datum]])*tbl_BT[Ist_Frei]),1),""),"")</f>
        <v>44927</v>
      </c>
      <c r="H10" s="3">
        <f>IF(tbl_BT[[#This Row],[Ist_AT]],IFERROR(_xlfn.AGGREGATE(15,6,tbl_BT[Datum]/((tbl_BT[Datum]&gt;tbl_BT[[#This Row],[Datum]])*tbl_BT[Ist_Frei]),1),""),"")</f>
        <v>44933</v>
      </c>
      <c r="I10" s="7">
        <f>IFERROR(tbl_BT[[#This Row],[AT_frei_nach]]-tbl_BT[[#This Row],[AT_frei_vor]]-1,"")</f>
        <v>5</v>
      </c>
      <c r="J10" t="b">
        <f>OR(tbl_BT[[#This Row],[Ist_Frei]],tbl_BT[[#This Row],[AT_Anzahl]]=1)</f>
        <v>0</v>
      </c>
      <c r="K10" s="1" t="str">
        <f>IF(tbl_BT[[#This Row],[Ist_BT_Prüfung]],IFERROR(_xlfn.AGGREGATE(14,6,tbl_BT[Datum]/((tbl_BT[Datum]&lt;tbl_BT[[#This Row],[Datum]])*NOT(tbl_BT[Ist_BT_Prüfung])),1),""),"")</f>
        <v/>
      </c>
      <c r="L10" s="1" t="str">
        <f>IF(tbl_BT[[#This Row],[Ist_BT_Prüfung]],IFERROR(_xlfn.AGGREGATE(15,6,tbl_BT[Datum]/((tbl_BT[Datum]&gt;tbl_BT[[#This Row],[Datum]])*NOT(tbl_BT[Ist_BT_Prüfung])),1),""),"")</f>
        <v/>
      </c>
      <c r="M10" s="2" t="str">
        <f>IF(tbl_BT[[#This Row],[Ist_BT_Prüfung]],COUNTIFS(tbl_BT[Datum],"&gt;"&amp;tbl_BT[[#This Row],[BT_AT_vor]],tbl_BT[Datum],"&lt;"&amp;tbl_BT[[#This Row],[BT_AT_nach]],tbl_BT[Ist_AT],TRUE),"")</f>
        <v/>
      </c>
      <c r="N10" t="b">
        <f>AND(tbl_BT[[#This Row],[Ist_BT_Prüfung]],tbl_BT[[#This Row],[BT_AT_Anzahl]]&gt;0)</f>
        <v>0</v>
      </c>
      <c r="O10" t="b">
        <f>AND(tbl_BT[[#This Row],[Ist_BT_Ergebnis]],tbl_BT[[#This Row],[Ist_AT]])</f>
        <v>0</v>
      </c>
    </row>
    <row r="11" spans="1:15" x14ac:dyDescent="0.3">
      <c r="A11" s="3">
        <v>44931</v>
      </c>
      <c r="B11">
        <f>WEEKDAY(tbl_BT[[#This Row],[Datum]],2)</f>
        <v>4</v>
      </c>
      <c r="C11" t="b">
        <f>COUNTIFS(tbl_FT[Datum],tbl_BT[[#This Row],[Datum]])&gt;0</f>
        <v>0</v>
      </c>
      <c r="D11" t="str">
        <f>IF(tbl_BT[[#This Row],[Ist_FT]],INDEX(tbl_FT[Bezeichner],MATCH(tbl_BT[[#This Row],[Datum]],tbl_FT[Datum],0)),"")</f>
        <v/>
      </c>
      <c r="E11" s="6" t="b">
        <f>AND(tbl_BT[[#This Row],[Wochentag]]&lt;=5,NOT(tbl_BT[[#This Row],[Ist_FT]]))</f>
        <v>1</v>
      </c>
      <c r="F11" s="6" t="b">
        <f>NOT(tbl_BT[[#This Row],[Ist_AT]])</f>
        <v>0</v>
      </c>
      <c r="G11" s="3">
        <f>IF(tbl_BT[[#This Row],[Ist_AT]],IFERROR(_xlfn.AGGREGATE(14,6,tbl_BT[Datum]/((tbl_BT[Datum]&lt;tbl_BT[[#This Row],[Datum]])*tbl_BT[Ist_Frei]),1),""),"")</f>
        <v>44927</v>
      </c>
      <c r="H11" s="3">
        <f>IF(tbl_BT[[#This Row],[Ist_AT]],IFERROR(_xlfn.AGGREGATE(15,6,tbl_BT[Datum]/((tbl_BT[Datum]&gt;tbl_BT[[#This Row],[Datum]])*tbl_BT[Ist_Frei]),1),""),"")</f>
        <v>44933</v>
      </c>
      <c r="I11" s="7">
        <f>IFERROR(tbl_BT[[#This Row],[AT_frei_nach]]-tbl_BT[[#This Row],[AT_frei_vor]]-1,"")</f>
        <v>5</v>
      </c>
      <c r="J11" t="b">
        <f>OR(tbl_BT[[#This Row],[Ist_Frei]],tbl_BT[[#This Row],[AT_Anzahl]]=1)</f>
        <v>0</v>
      </c>
      <c r="K11" s="1" t="str">
        <f>IF(tbl_BT[[#This Row],[Ist_BT_Prüfung]],IFERROR(_xlfn.AGGREGATE(14,6,tbl_BT[Datum]/((tbl_BT[Datum]&lt;tbl_BT[[#This Row],[Datum]])*NOT(tbl_BT[Ist_BT_Prüfung])),1),""),"")</f>
        <v/>
      </c>
      <c r="L11" s="1" t="str">
        <f>IF(tbl_BT[[#This Row],[Ist_BT_Prüfung]],IFERROR(_xlfn.AGGREGATE(15,6,tbl_BT[Datum]/((tbl_BT[Datum]&gt;tbl_BT[[#This Row],[Datum]])*NOT(tbl_BT[Ist_BT_Prüfung])),1),""),"")</f>
        <v/>
      </c>
      <c r="M11" s="2" t="str">
        <f>IF(tbl_BT[[#This Row],[Ist_BT_Prüfung]],COUNTIFS(tbl_BT[Datum],"&gt;"&amp;tbl_BT[[#This Row],[BT_AT_vor]],tbl_BT[Datum],"&lt;"&amp;tbl_BT[[#This Row],[BT_AT_nach]],tbl_BT[Ist_AT],TRUE),"")</f>
        <v/>
      </c>
      <c r="N11" t="b">
        <f>AND(tbl_BT[[#This Row],[Ist_BT_Prüfung]],tbl_BT[[#This Row],[BT_AT_Anzahl]]&gt;0)</f>
        <v>0</v>
      </c>
      <c r="O11" t="b">
        <f>AND(tbl_BT[[#This Row],[Ist_BT_Ergebnis]],tbl_BT[[#This Row],[Ist_AT]])</f>
        <v>0</v>
      </c>
    </row>
    <row r="12" spans="1:15" x14ac:dyDescent="0.3">
      <c r="A12" s="3">
        <v>44932</v>
      </c>
      <c r="B12">
        <f>WEEKDAY(tbl_BT[[#This Row],[Datum]],2)</f>
        <v>5</v>
      </c>
      <c r="C12" t="b">
        <f>COUNTIFS(tbl_FT[Datum],tbl_BT[[#This Row],[Datum]])&gt;0</f>
        <v>0</v>
      </c>
      <c r="D12" t="str">
        <f>IF(tbl_BT[[#This Row],[Ist_FT]],INDEX(tbl_FT[Bezeichner],MATCH(tbl_BT[[#This Row],[Datum]],tbl_FT[Datum],0)),"")</f>
        <v/>
      </c>
      <c r="E12" s="6" t="b">
        <f>AND(tbl_BT[[#This Row],[Wochentag]]&lt;=5,NOT(tbl_BT[[#This Row],[Ist_FT]]))</f>
        <v>1</v>
      </c>
      <c r="F12" s="6" t="b">
        <f>NOT(tbl_BT[[#This Row],[Ist_AT]])</f>
        <v>0</v>
      </c>
      <c r="G12" s="3">
        <f>IF(tbl_BT[[#This Row],[Ist_AT]],IFERROR(_xlfn.AGGREGATE(14,6,tbl_BT[Datum]/((tbl_BT[Datum]&lt;tbl_BT[[#This Row],[Datum]])*tbl_BT[Ist_Frei]),1),""),"")</f>
        <v>44927</v>
      </c>
      <c r="H12" s="3">
        <f>IF(tbl_BT[[#This Row],[Ist_AT]],IFERROR(_xlfn.AGGREGATE(15,6,tbl_BT[Datum]/((tbl_BT[Datum]&gt;tbl_BT[[#This Row],[Datum]])*tbl_BT[Ist_Frei]),1),""),"")</f>
        <v>44933</v>
      </c>
      <c r="I12" s="7">
        <f>IFERROR(tbl_BT[[#This Row],[AT_frei_nach]]-tbl_BT[[#This Row],[AT_frei_vor]]-1,"")</f>
        <v>5</v>
      </c>
      <c r="J12" t="b">
        <f>OR(tbl_BT[[#This Row],[Ist_Frei]],tbl_BT[[#This Row],[AT_Anzahl]]=1)</f>
        <v>0</v>
      </c>
      <c r="K12" s="1" t="str">
        <f>IF(tbl_BT[[#This Row],[Ist_BT_Prüfung]],IFERROR(_xlfn.AGGREGATE(14,6,tbl_BT[Datum]/((tbl_BT[Datum]&lt;tbl_BT[[#This Row],[Datum]])*NOT(tbl_BT[Ist_BT_Prüfung])),1),""),"")</f>
        <v/>
      </c>
      <c r="L12" s="1" t="str">
        <f>IF(tbl_BT[[#This Row],[Ist_BT_Prüfung]],IFERROR(_xlfn.AGGREGATE(15,6,tbl_BT[Datum]/((tbl_BT[Datum]&gt;tbl_BT[[#This Row],[Datum]])*NOT(tbl_BT[Ist_BT_Prüfung])),1),""),"")</f>
        <v/>
      </c>
      <c r="M12" s="2" t="str">
        <f>IF(tbl_BT[[#This Row],[Ist_BT_Prüfung]],COUNTIFS(tbl_BT[Datum],"&gt;"&amp;tbl_BT[[#This Row],[BT_AT_vor]],tbl_BT[Datum],"&lt;"&amp;tbl_BT[[#This Row],[BT_AT_nach]],tbl_BT[Ist_AT],TRUE),"")</f>
        <v/>
      </c>
      <c r="N12" t="b">
        <f>AND(tbl_BT[[#This Row],[Ist_BT_Prüfung]],tbl_BT[[#This Row],[BT_AT_Anzahl]]&gt;0)</f>
        <v>0</v>
      </c>
      <c r="O12" t="b">
        <f>AND(tbl_BT[[#This Row],[Ist_BT_Ergebnis]],tbl_BT[[#This Row],[Ist_AT]])</f>
        <v>0</v>
      </c>
    </row>
    <row r="13" spans="1:15" x14ac:dyDescent="0.3">
      <c r="A13" s="3">
        <v>44933</v>
      </c>
      <c r="B13">
        <f>WEEKDAY(tbl_BT[[#This Row],[Datum]],2)</f>
        <v>6</v>
      </c>
      <c r="C13" t="b">
        <f>COUNTIFS(tbl_FT[Datum],tbl_BT[[#This Row],[Datum]])&gt;0</f>
        <v>0</v>
      </c>
      <c r="D13" t="str">
        <f>IF(tbl_BT[[#This Row],[Ist_FT]],INDEX(tbl_FT[Bezeichner],MATCH(tbl_BT[[#This Row],[Datum]],tbl_FT[Datum],0)),"")</f>
        <v/>
      </c>
      <c r="E13" s="6" t="b">
        <f>AND(tbl_BT[[#This Row],[Wochentag]]&lt;=5,NOT(tbl_BT[[#This Row],[Ist_FT]]))</f>
        <v>0</v>
      </c>
      <c r="F13" s="6" t="b">
        <f>NOT(tbl_BT[[#This Row],[Ist_AT]])</f>
        <v>1</v>
      </c>
      <c r="G13" s="3" t="str">
        <f>IF(tbl_BT[[#This Row],[Ist_AT]],IFERROR(_xlfn.AGGREGATE(14,6,tbl_BT[Datum]/((tbl_BT[Datum]&lt;tbl_BT[[#This Row],[Datum]])*tbl_BT[Ist_Frei]),1),""),"")</f>
        <v/>
      </c>
      <c r="H13" s="3" t="str">
        <f>IF(tbl_BT[[#This Row],[Ist_AT]],IFERROR(_xlfn.AGGREGATE(15,6,tbl_BT[Datum]/((tbl_BT[Datum]&gt;tbl_BT[[#This Row],[Datum]])*tbl_BT[Ist_Frei]),1),""),"")</f>
        <v/>
      </c>
      <c r="I13" s="7" t="str">
        <f>IFERROR(tbl_BT[[#This Row],[AT_frei_nach]]-tbl_BT[[#This Row],[AT_frei_vor]]-1,"")</f>
        <v/>
      </c>
      <c r="J13" t="b">
        <f>OR(tbl_BT[[#This Row],[Ist_Frei]],tbl_BT[[#This Row],[AT_Anzahl]]=1)</f>
        <v>1</v>
      </c>
      <c r="K13" s="1">
        <f>IF(tbl_BT[[#This Row],[Ist_BT_Prüfung]],IFERROR(_xlfn.AGGREGATE(14,6,tbl_BT[Datum]/((tbl_BT[Datum]&lt;tbl_BT[[#This Row],[Datum]])*NOT(tbl_BT[Ist_BT_Prüfung])),1),""),"")</f>
        <v>44932</v>
      </c>
      <c r="L13" s="1">
        <f>IF(tbl_BT[[#This Row],[Ist_BT_Prüfung]],IFERROR(_xlfn.AGGREGATE(15,6,tbl_BT[Datum]/((tbl_BT[Datum]&gt;tbl_BT[[#This Row],[Datum]])*NOT(tbl_BT[Ist_BT_Prüfung])),1),""),"")</f>
        <v>44935</v>
      </c>
      <c r="M13" s="2">
        <f>IF(tbl_BT[[#This Row],[Ist_BT_Prüfung]],COUNTIFS(tbl_BT[Datum],"&gt;"&amp;tbl_BT[[#This Row],[BT_AT_vor]],tbl_BT[Datum],"&lt;"&amp;tbl_BT[[#This Row],[BT_AT_nach]],tbl_BT[Ist_AT],TRUE),"")</f>
        <v>0</v>
      </c>
      <c r="N13" t="b">
        <f>AND(tbl_BT[[#This Row],[Ist_BT_Prüfung]],tbl_BT[[#This Row],[BT_AT_Anzahl]]&gt;0)</f>
        <v>0</v>
      </c>
      <c r="O13" t="b">
        <f>AND(tbl_BT[[#This Row],[Ist_BT_Ergebnis]],tbl_BT[[#This Row],[Ist_AT]])</f>
        <v>0</v>
      </c>
    </row>
    <row r="14" spans="1:15" x14ac:dyDescent="0.3">
      <c r="A14" s="3">
        <v>44934</v>
      </c>
      <c r="B14">
        <f>WEEKDAY(tbl_BT[[#This Row],[Datum]],2)</f>
        <v>7</v>
      </c>
      <c r="C14" t="b">
        <f>COUNTIFS(tbl_FT[Datum],tbl_BT[[#This Row],[Datum]])&gt;0</f>
        <v>0</v>
      </c>
      <c r="D14" t="str">
        <f>IF(tbl_BT[[#This Row],[Ist_FT]],INDEX(tbl_FT[Bezeichner],MATCH(tbl_BT[[#This Row],[Datum]],tbl_FT[Datum],0)),"")</f>
        <v/>
      </c>
      <c r="E14" s="6" t="b">
        <f>AND(tbl_BT[[#This Row],[Wochentag]]&lt;=5,NOT(tbl_BT[[#This Row],[Ist_FT]]))</f>
        <v>0</v>
      </c>
      <c r="F14" s="6" t="b">
        <f>NOT(tbl_BT[[#This Row],[Ist_AT]])</f>
        <v>1</v>
      </c>
      <c r="G14" s="3" t="str">
        <f>IF(tbl_BT[[#This Row],[Ist_AT]],IFERROR(_xlfn.AGGREGATE(14,6,tbl_BT[Datum]/((tbl_BT[Datum]&lt;tbl_BT[[#This Row],[Datum]])*tbl_BT[Ist_Frei]),1),""),"")</f>
        <v/>
      </c>
      <c r="H14" s="3" t="str">
        <f>IF(tbl_BT[[#This Row],[Ist_AT]],IFERROR(_xlfn.AGGREGATE(15,6,tbl_BT[Datum]/((tbl_BT[Datum]&gt;tbl_BT[[#This Row],[Datum]])*tbl_BT[Ist_Frei]),1),""),"")</f>
        <v/>
      </c>
      <c r="I14" s="7" t="str">
        <f>IFERROR(tbl_BT[[#This Row],[AT_frei_nach]]-tbl_BT[[#This Row],[AT_frei_vor]]-1,"")</f>
        <v/>
      </c>
      <c r="J14" t="b">
        <f>OR(tbl_BT[[#This Row],[Ist_Frei]],tbl_BT[[#This Row],[AT_Anzahl]]=1)</f>
        <v>1</v>
      </c>
      <c r="K14" s="1">
        <f>IF(tbl_BT[[#This Row],[Ist_BT_Prüfung]],IFERROR(_xlfn.AGGREGATE(14,6,tbl_BT[Datum]/((tbl_BT[Datum]&lt;tbl_BT[[#This Row],[Datum]])*NOT(tbl_BT[Ist_BT_Prüfung])),1),""),"")</f>
        <v>44932</v>
      </c>
      <c r="L14" s="1">
        <f>IF(tbl_BT[[#This Row],[Ist_BT_Prüfung]],IFERROR(_xlfn.AGGREGATE(15,6,tbl_BT[Datum]/((tbl_BT[Datum]&gt;tbl_BT[[#This Row],[Datum]])*NOT(tbl_BT[Ist_BT_Prüfung])),1),""),"")</f>
        <v>44935</v>
      </c>
      <c r="M14" s="2">
        <f>IF(tbl_BT[[#This Row],[Ist_BT_Prüfung]],COUNTIFS(tbl_BT[Datum],"&gt;"&amp;tbl_BT[[#This Row],[BT_AT_vor]],tbl_BT[Datum],"&lt;"&amp;tbl_BT[[#This Row],[BT_AT_nach]],tbl_BT[Ist_AT],TRUE),"")</f>
        <v>0</v>
      </c>
      <c r="N14" t="b">
        <f>AND(tbl_BT[[#This Row],[Ist_BT_Prüfung]],tbl_BT[[#This Row],[BT_AT_Anzahl]]&gt;0)</f>
        <v>0</v>
      </c>
      <c r="O14" t="b">
        <f>AND(tbl_BT[[#This Row],[Ist_BT_Ergebnis]],tbl_BT[[#This Row],[Ist_AT]])</f>
        <v>0</v>
      </c>
    </row>
    <row r="15" spans="1:15" x14ac:dyDescent="0.3">
      <c r="A15" s="3">
        <v>44935</v>
      </c>
      <c r="B15">
        <f>WEEKDAY(tbl_BT[[#This Row],[Datum]],2)</f>
        <v>1</v>
      </c>
      <c r="C15" t="b">
        <f>COUNTIFS(tbl_FT[Datum],tbl_BT[[#This Row],[Datum]])&gt;0</f>
        <v>0</v>
      </c>
      <c r="D15" t="str">
        <f>IF(tbl_BT[[#This Row],[Ist_FT]],INDEX(tbl_FT[Bezeichner],MATCH(tbl_BT[[#This Row],[Datum]],tbl_FT[Datum],0)),"")</f>
        <v/>
      </c>
      <c r="E15" s="6" t="b">
        <f>AND(tbl_BT[[#This Row],[Wochentag]]&lt;=5,NOT(tbl_BT[[#This Row],[Ist_FT]]))</f>
        <v>1</v>
      </c>
      <c r="F15" s="6" t="b">
        <f>NOT(tbl_BT[[#This Row],[Ist_AT]])</f>
        <v>0</v>
      </c>
      <c r="G15" s="3">
        <f>IF(tbl_BT[[#This Row],[Ist_AT]],IFERROR(_xlfn.AGGREGATE(14,6,tbl_BT[Datum]/((tbl_BT[Datum]&lt;tbl_BT[[#This Row],[Datum]])*tbl_BT[Ist_Frei]),1),""),"")</f>
        <v>44934</v>
      </c>
      <c r="H15" s="3">
        <f>IF(tbl_BT[[#This Row],[Ist_AT]],IFERROR(_xlfn.AGGREGATE(15,6,tbl_BT[Datum]/((tbl_BT[Datum]&gt;tbl_BT[[#This Row],[Datum]])*tbl_BT[Ist_Frei]),1),""),"")</f>
        <v>44940</v>
      </c>
      <c r="I15" s="7">
        <f>IFERROR(tbl_BT[[#This Row],[AT_frei_nach]]-tbl_BT[[#This Row],[AT_frei_vor]]-1,"")</f>
        <v>5</v>
      </c>
      <c r="J15" t="b">
        <f>OR(tbl_BT[[#This Row],[Ist_Frei]],tbl_BT[[#This Row],[AT_Anzahl]]=1)</f>
        <v>0</v>
      </c>
      <c r="K15" s="1" t="str">
        <f>IF(tbl_BT[[#This Row],[Ist_BT_Prüfung]],IFERROR(_xlfn.AGGREGATE(14,6,tbl_BT[Datum]/((tbl_BT[Datum]&lt;tbl_BT[[#This Row],[Datum]])*NOT(tbl_BT[Ist_BT_Prüfung])),1),""),"")</f>
        <v/>
      </c>
      <c r="L15" s="1" t="str">
        <f>IF(tbl_BT[[#This Row],[Ist_BT_Prüfung]],IFERROR(_xlfn.AGGREGATE(15,6,tbl_BT[Datum]/((tbl_BT[Datum]&gt;tbl_BT[[#This Row],[Datum]])*NOT(tbl_BT[Ist_BT_Prüfung])),1),""),"")</f>
        <v/>
      </c>
      <c r="M15" s="2" t="str">
        <f>IF(tbl_BT[[#This Row],[Ist_BT_Prüfung]],COUNTIFS(tbl_BT[Datum],"&gt;"&amp;tbl_BT[[#This Row],[BT_AT_vor]],tbl_BT[Datum],"&lt;"&amp;tbl_BT[[#This Row],[BT_AT_nach]],tbl_BT[Ist_AT],TRUE),"")</f>
        <v/>
      </c>
      <c r="N15" t="b">
        <f>AND(tbl_BT[[#This Row],[Ist_BT_Prüfung]],tbl_BT[[#This Row],[BT_AT_Anzahl]]&gt;0)</f>
        <v>0</v>
      </c>
      <c r="O15" t="b">
        <f>AND(tbl_BT[[#This Row],[Ist_BT_Ergebnis]],tbl_BT[[#This Row],[Ist_AT]])</f>
        <v>0</v>
      </c>
    </row>
    <row r="16" spans="1:15" x14ac:dyDescent="0.3">
      <c r="A16" s="3">
        <v>44936</v>
      </c>
      <c r="B16">
        <f>WEEKDAY(tbl_BT[[#This Row],[Datum]],2)</f>
        <v>2</v>
      </c>
      <c r="C16" t="b">
        <f>COUNTIFS(tbl_FT[Datum],tbl_BT[[#This Row],[Datum]])&gt;0</f>
        <v>0</v>
      </c>
      <c r="D16" t="str">
        <f>IF(tbl_BT[[#This Row],[Ist_FT]],INDEX(tbl_FT[Bezeichner],MATCH(tbl_BT[[#This Row],[Datum]],tbl_FT[Datum],0)),"")</f>
        <v/>
      </c>
      <c r="E16" s="6" t="b">
        <f>AND(tbl_BT[[#This Row],[Wochentag]]&lt;=5,NOT(tbl_BT[[#This Row],[Ist_FT]]))</f>
        <v>1</v>
      </c>
      <c r="F16" s="6" t="b">
        <f>NOT(tbl_BT[[#This Row],[Ist_AT]])</f>
        <v>0</v>
      </c>
      <c r="G16" s="3">
        <f>IF(tbl_BT[[#This Row],[Ist_AT]],IFERROR(_xlfn.AGGREGATE(14,6,tbl_BT[Datum]/((tbl_BT[Datum]&lt;tbl_BT[[#This Row],[Datum]])*tbl_BT[Ist_Frei]),1),""),"")</f>
        <v>44934</v>
      </c>
      <c r="H16" s="3">
        <f>IF(tbl_BT[[#This Row],[Ist_AT]],IFERROR(_xlfn.AGGREGATE(15,6,tbl_BT[Datum]/((tbl_BT[Datum]&gt;tbl_BT[[#This Row],[Datum]])*tbl_BT[Ist_Frei]),1),""),"")</f>
        <v>44940</v>
      </c>
      <c r="I16" s="7">
        <f>IFERROR(tbl_BT[[#This Row],[AT_frei_nach]]-tbl_BT[[#This Row],[AT_frei_vor]]-1,"")</f>
        <v>5</v>
      </c>
      <c r="J16" t="b">
        <f>OR(tbl_BT[[#This Row],[Ist_Frei]],tbl_BT[[#This Row],[AT_Anzahl]]=1)</f>
        <v>0</v>
      </c>
      <c r="K16" s="1" t="str">
        <f>IF(tbl_BT[[#This Row],[Ist_BT_Prüfung]],IFERROR(_xlfn.AGGREGATE(14,6,tbl_BT[Datum]/((tbl_BT[Datum]&lt;tbl_BT[[#This Row],[Datum]])*NOT(tbl_BT[Ist_BT_Prüfung])),1),""),"")</f>
        <v/>
      </c>
      <c r="L16" s="1" t="str">
        <f>IF(tbl_BT[[#This Row],[Ist_BT_Prüfung]],IFERROR(_xlfn.AGGREGATE(15,6,tbl_BT[Datum]/((tbl_BT[Datum]&gt;tbl_BT[[#This Row],[Datum]])*NOT(tbl_BT[Ist_BT_Prüfung])),1),""),"")</f>
        <v/>
      </c>
      <c r="M16" s="2" t="str">
        <f>IF(tbl_BT[[#This Row],[Ist_BT_Prüfung]],COUNTIFS(tbl_BT[Datum],"&gt;"&amp;tbl_BT[[#This Row],[BT_AT_vor]],tbl_BT[Datum],"&lt;"&amp;tbl_BT[[#This Row],[BT_AT_nach]],tbl_BT[Ist_AT],TRUE),"")</f>
        <v/>
      </c>
      <c r="N16" t="b">
        <f>AND(tbl_BT[[#This Row],[Ist_BT_Prüfung]],tbl_BT[[#This Row],[BT_AT_Anzahl]]&gt;0)</f>
        <v>0</v>
      </c>
      <c r="O16" t="b">
        <f>AND(tbl_BT[[#This Row],[Ist_BT_Ergebnis]],tbl_BT[[#This Row],[Ist_AT]])</f>
        <v>0</v>
      </c>
    </row>
    <row r="17" spans="1:15" x14ac:dyDescent="0.3">
      <c r="A17" s="3">
        <v>44937</v>
      </c>
      <c r="B17">
        <f>WEEKDAY(tbl_BT[[#This Row],[Datum]],2)</f>
        <v>3</v>
      </c>
      <c r="C17" t="b">
        <f>COUNTIFS(tbl_FT[Datum],tbl_BT[[#This Row],[Datum]])&gt;0</f>
        <v>0</v>
      </c>
      <c r="D17" t="str">
        <f>IF(tbl_BT[[#This Row],[Ist_FT]],INDEX(tbl_FT[Bezeichner],MATCH(tbl_BT[[#This Row],[Datum]],tbl_FT[Datum],0)),"")</f>
        <v/>
      </c>
      <c r="E17" s="6" t="b">
        <f>AND(tbl_BT[[#This Row],[Wochentag]]&lt;=5,NOT(tbl_BT[[#This Row],[Ist_FT]]))</f>
        <v>1</v>
      </c>
      <c r="F17" s="6" t="b">
        <f>NOT(tbl_BT[[#This Row],[Ist_AT]])</f>
        <v>0</v>
      </c>
      <c r="G17" s="3">
        <f>IF(tbl_BT[[#This Row],[Ist_AT]],IFERROR(_xlfn.AGGREGATE(14,6,tbl_BT[Datum]/((tbl_BT[Datum]&lt;tbl_BT[[#This Row],[Datum]])*tbl_BT[Ist_Frei]),1),""),"")</f>
        <v>44934</v>
      </c>
      <c r="H17" s="3">
        <f>IF(tbl_BT[[#This Row],[Ist_AT]],IFERROR(_xlfn.AGGREGATE(15,6,tbl_BT[Datum]/((tbl_BT[Datum]&gt;tbl_BT[[#This Row],[Datum]])*tbl_BT[Ist_Frei]),1),""),"")</f>
        <v>44940</v>
      </c>
      <c r="I17" s="7">
        <f>IFERROR(tbl_BT[[#This Row],[AT_frei_nach]]-tbl_BT[[#This Row],[AT_frei_vor]]-1,"")</f>
        <v>5</v>
      </c>
      <c r="J17" t="b">
        <f>OR(tbl_BT[[#This Row],[Ist_Frei]],tbl_BT[[#This Row],[AT_Anzahl]]=1)</f>
        <v>0</v>
      </c>
      <c r="K17" s="1" t="str">
        <f>IF(tbl_BT[[#This Row],[Ist_BT_Prüfung]],IFERROR(_xlfn.AGGREGATE(14,6,tbl_BT[Datum]/((tbl_BT[Datum]&lt;tbl_BT[[#This Row],[Datum]])*NOT(tbl_BT[Ist_BT_Prüfung])),1),""),"")</f>
        <v/>
      </c>
      <c r="L17" s="1" t="str">
        <f>IF(tbl_BT[[#This Row],[Ist_BT_Prüfung]],IFERROR(_xlfn.AGGREGATE(15,6,tbl_BT[Datum]/((tbl_BT[Datum]&gt;tbl_BT[[#This Row],[Datum]])*NOT(tbl_BT[Ist_BT_Prüfung])),1),""),"")</f>
        <v/>
      </c>
      <c r="M17" s="2" t="str">
        <f>IF(tbl_BT[[#This Row],[Ist_BT_Prüfung]],COUNTIFS(tbl_BT[Datum],"&gt;"&amp;tbl_BT[[#This Row],[BT_AT_vor]],tbl_BT[Datum],"&lt;"&amp;tbl_BT[[#This Row],[BT_AT_nach]],tbl_BT[Ist_AT],TRUE),"")</f>
        <v/>
      </c>
      <c r="N17" t="b">
        <f>AND(tbl_BT[[#This Row],[Ist_BT_Prüfung]],tbl_BT[[#This Row],[BT_AT_Anzahl]]&gt;0)</f>
        <v>0</v>
      </c>
      <c r="O17" t="b">
        <f>AND(tbl_BT[[#This Row],[Ist_BT_Ergebnis]],tbl_BT[[#This Row],[Ist_AT]])</f>
        <v>0</v>
      </c>
    </row>
    <row r="18" spans="1:15" x14ac:dyDescent="0.3">
      <c r="A18" s="3">
        <v>44938</v>
      </c>
      <c r="B18">
        <f>WEEKDAY(tbl_BT[[#This Row],[Datum]],2)</f>
        <v>4</v>
      </c>
      <c r="C18" t="b">
        <f>COUNTIFS(tbl_FT[Datum],tbl_BT[[#This Row],[Datum]])&gt;0</f>
        <v>0</v>
      </c>
      <c r="D18" t="str">
        <f>IF(tbl_BT[[#This Row],[Ist_FT]],INDEX(tbl_FT[Bezeichner],MATCH(tbl_BT[[#This Row],[Datum]],tbl_FT[Datum],0)),"")</f>
        <v/>
      </c>
      <c r="E18" s="6" t="b">
        <f>AND(tbl_BT[[#This Row],[Wochentag]]&lt;=5,NOT(tbl_BT[[#This Row],[Ist_FT]]))</f>
        <v>1</v>
      </c>
      <c r="F18" s="6" t="b">
        <f>NOT(tbl_BT[[#This Row],[Ist_AT]])</f>
        <v>0</v>
      </c>
      <c r="G18" s="3">
        <f>IF(tbl_BT[[#This Row],[Ist_AT]],IFERROR(_xlfn.AGGREGATE(14,6,tbl_BT[Datum]/((tbl_BT[Datum]&lt;tbl_BT[[#This Row],[Datum]])*tbl_BT[Ist_Frei]),1),""),"")</f>
        <v>44934</v>
      </c>
      <c r="H18" s="3">
        <f>IF(tbl_BT[[#This Row],[Ist_AT]],IFERROR(_xlfn.AGGREGATE(15,6,tbl_BT[Datum]/((tbl_BT[Datum]&gt;tbl_BT[[#This Row],[Datum]])*tbl_BT[Ist_Frei]),1),""),"")</f>
        <v>44940</v>
      </c>
      <c r="I18" s="7">
        <f>IFERROR(tbl_BT[[#This Row],[AT_frei_nach]]-tbl_BT[[#This Row],[AT_frei_vor]]-1,"")</f>
        <v>5</v>
      </c>
      <c r="J18" t="b">
        <f>OR(tbl_BT[[#This Row],[Ist_Frei]],tbl_BT[[#This Row],[AT_Anzahl]]=1)</f>
        <v>0</v>
      </c>
      <c r="K18" s="1" t="str">
        <f>IF(tbl_BT[[#This Row],[Ist_BT_Prüfung]],IFERROR(_xlfn.AGGREGATE(14,6,tbl_BT[Datum]/((tbl_BT[Datum]&lt;tbl_BT[[#This Row],[Datum]])*NOT(tbl_BT[Ist_BT_Prüfung])),1),""),"")</f>
        <v/>
      </c>
      <c r="L18" s="1" t="str">
        <f>IF(tbl_BT[[#This Row],[Ist_BT_Prüfung]],IFERROR(_xlfn.AGGREGATE(15,6,tbl_BT[Datum]/((tbl_BT[Datum]&gt;tbl_BT[[#This Row],[Datum]])*NOT(tbl_BT[Ist_BT_Prüfung])),1),""),"")</f>
        <v/>
      </c>
      <c r="M18" s="2" t="str">
        <f>IF(tbl_BT[[#This Row],[Ist_BT_Prüfung]],COUNTIFS(tbl_BT[Datum],"&gt;"&amp;tbl_BT[[#This Row],[BT_AT_vor]],tbl_BT[Datum],"&lt;"&amp;tbl_BT[[#This Row],[BT_AT_nach]],tbl_BT[Ist_AT],TRUE),"")</f>
        <v/>
      </c>
      <c r="N18" t="b">
        <f>AND(tbl_BT[[#This Row],[Ist_BT_Prüfung]],tbl_BT[[#This Row],[BT_AT_Anzahl]]&gt;0)</f>
        <v>0</v>
      </c>
      <c r="O18" t="b">
        <f>AND(tbl_BT[[#This Row],[Ist_BT_Ergebnis]],tbl_BT[[#This Row],[Ist_AT]])</f>
        <v>0</v>
      </c>
    </row>
    <row r="19" spans="1:15" x14ac:dyDescent="0.3">
      <c r="A19" s="3">
        <v>44939</v>
      </c>
      <c r="B19">
        <f>WEEKDAY(tbl_BT[[#This Row],[Datum]],2)</f>
        <v>5</v>
      </c>
      <c r="C19" t="b">
        <f>COUNTIFS(tbl_FT[Datum],tbl_BT[[#This Row],[Datum]])&gt;0</f>
        <v>0</v>
      </c>
      <c r="D19" t="str">
        <f>IF(tbl_BT[[#This Row],[Ist_FT]],INDEX(tbl_FT[Bezeichner],MATCH(tbl_BT[[#This Row],[Datum]],tbl_FT[Datum],0)),"")</f>
        <v/>
      </c>
      <c r="E19" s="6" t="b">
        <f>AND(tbl_BT[[#This Row],[Wochentag]]&lt;=5,NOT(tbl_BT[[#This Row],[Ist_FT]]))</f>
        <v>1</v>
      </c>
      <c r="F19" s="6" t="b">
        <f>NOT(tbl_BT[[#This Row],[Ist_AT]])</f>
        <v>0</v>
      </c>
      <c r="G19" s="3">
        <f>IF(tbl_BT[[#This Row],[Ist_AT]],IFERROR(_xlfn.AGGREGATE(14,6,tbl_BT[Datum]/((tbl_BT[Datum]&lt;tbl_BT[[#This Row],[Datum]])*tbl_BT[Ist_Frei]),1),""),"")</f>
        <v>44934</v>
      </c>
      <c r="H19" s="3">
        <f>IF(tbl_BT[[#This Row],[Ist_AT]],IFERROR(_xlfn.AGGREGATE(15,6,tbl_BT[Datum]/((tbl_BT[Datum]&gt;tbl_BT[[#This Row],[Datum]])*tbl_BT[Ist_Frei]),1),""),"")</f>
        <v>44940</v>
      </c>
      <c r="I19" s="7">
        <f>IFERROR(tbl_BT[[#This Row],[AT_frei_nach]]-tbl_BT[[#This Row],[AT_frei_vor]]-1,"")</f>
        <v>5</v>
      </c>
      <c r="J19" t="b">
        <f>OR(tbl_BT[[#This Row],[Ist_Frei]],tbl_BT[[#This Row],[AT_Anzahl]]=1)</f>
        <v>0</v>
      </c>
      <c r="K19" s="1" t="str">
        <f>IF(tbl_BT[[#This Row],[Ist_BT_Prüfung]],IFERROR(_xlfn.AGGREGATE(14,6,tbl_BT[Datum]/((tbl_BT[Datum]&lt;tbl_BT[[#This Row],[Datum]])*NOT(tbl_BT[Ist_BT_Prüfung])),1),""),"")</f>
        <v/>
      </c>
      <c r="L19" s="1" t="str">
        <f>IF(tbl_BT[[#This Row],[Ist_BT_Prüfung]],IFERROR(_xlfn.AGGREGATE(15,6,tbl_BT[Datum]/((tbl_BT[Datum]&gt;tbl_BT[[#This Row],[Datum]])*NOT(tbl_BT[Ist_BT_Prüfung])),1),""),"")</f>
        <v/>
      </c>
      <c r="M19" s="2" t="str">
        <f>IF(tbl_BT[[#This Row],[Ist_BT_Prüfung]],COUNTIFS(tbl_BT[Datum],"&gt;"&amp;tbl_BT[[#This Row],[BT_AT_vor]],tbl_BT[Datum],"&lt;"&amp;tbl_BT[[#This Row],[BT_AT_nach]],tbl_BT[Ist_AT],TRUE),"")</f>
        <v/>
      </c>
      <c r="N19" t="b">
        <f>AND(tbl_BT[[#This Row],[Ist_BT_Prüfung]],tbl_BT[[#This Row],[BT_AT_Anzahl]]&gt;0)</f>
        <v>0</v>
      </c>
      <c r="O19" t="b">
        <f>AND(tbl_BT[[#This Row],[Ist_BT_Ergebnis]],tbl_BT[[#This Row],[Ist_AT]])</f>
        <v>0</v>
      </c>
    </row>
    <row r="20" spans="1:15" x14ac:dyDescent="0.3">
      <c r="A20" s="3">
        <v>44940</v>
      </c>
      <c r="B20">
        <f>WEEKDAY(tbl_BT[[#This Row],[Datum]],2)</f>
        <v>6</v>
      </c>
      <c r="C20" t="b">
        <f>COUNTIFS(tbl_FT[Datum],tbl_BT[[#This Row],[Datum]])&gt;0</f>
        <v>0</v>
      </c>
      <c r="D20" t="str">
        <f>IF(tbl_BT[[#This Row],[Ist_FT]],INDEX(tbl_FT[Bezeichner],MATCH(tbl_BT[[#This Row],[Datum]],tbl_FT[Datum],0)),"")</f>
        <v/>
      </c>
      <c r="E20" s="6" t="b">
        <f>AND(tbl_BT[[#This Row],[Wochentag]]&lt;=5,NOT(tbl_BT[[#This Row],[Ist_FT]]))</f>
        <v>0</v>
      </c>
      <c r="F20" s="6" t="b">
        <f>NOT(tbl_BT[[#This Row],[Ist_AT]])</f>
        <v>1</v>
      </c>
      <c r="G20" s="3" t="str">
        <f>IF(tbl_BT[[#This Row],[Ist_AT]],IFERROR(_xlfn.AGGREGATE(14,6,tbl_BT[Datum]/((tbl_BT[Datum]&lt;tbl_BT[[#This Row],[Datum]])*tbl_BT[Ist_Frei]),1),""),"")</f>
        <v/>
      </c>
      <c r="H20" s="3" t="str">
        <f>IF(tbl_BT[[#This Row],[Ist_AT]],IFERROR(_xlfn.AGGREGATE(15,6,tbl_BT[Datum]/((tbl_BT[Datum]&gt;tbl_BT[[#This Row],[Datum]])*tbl_BT[Ist_Frei]),1),""),"")</f>
        <v/>
      </c>
      <c r="I20" s="7" t="str">
        <f>IFERROR(tbl_BT[[#This Row],[AT_frei_nach]]-tbl_BT[[#This Row],[AT_frei_vor]]-1,"")</f>
        <v/>
      </c>
      <c r="J20" t="b">
        <f>OR(tbl_BT[[#This Row],[Ist_Frei]],tbl_BT[[#This Row],[AT_Anzahl]]=1)</f>
        <v>1</v>
      </c>
      <c r="K20" s="1">
        <f>IF(tbl_BT[[#This Row],[Ist_BT_Prüfung]],IFERROR(_xlfn.AGGREGATE(14,6,tbl_BT[Datum]/((tbl_BT[Datum]&lt;tbl_BT[[#This Row],[Datum]])*NOT(tbl_BT[Ist_BT_Prüfung])),1),""),"")</f>
        <v>44939</v>
      </c>
      <c r="L20" s="1">
        <f>IF(tbl_BT[[#This Row],[Ist_BT_Prüfung]],IFERROR(_xlfn.AGGREGATE(15,6,tbl_BT[Datum]/((tbl_BT[Datum]&gt;tbl_BT[[#This Row],[Datum]])*NOT(tbl_BT[Ist_BT_Prüfung])),1),""),"")</f>
        <v>44942</v>
      </c>
      <c r="M20" s="2">
        <f>IF(tbl_BT[[#This Row],[Ist_BT_Prüfung]],COUNTIFS(tbl_BT[Datum],"&gt;"&amp;tbl_BT[[#This Row],[BT_AT_vor]],tbl_BT[Datum],"&lt;"&amp;tbl_BT[[#This Row],[BT_AT_nach]],tbl_BT[Ist_AT],TRUE),"")</f>
        <v>0</v>
      </c>
      <c r="N20" t="b">
        <f>AND(tbl_BT[[#This Row],[Ist_BT_Prüfung]],tbl_BT[[#This Row],[BT_AT_Anzahl]]&gt;0)</f>
        <v>0</v>
      </c>
      <c r="O20" t="b">
        <f>AND(tbl_BT[[#This Row],[Ist_BT_Ergebnis]],tbl_BT[[#This Row],[Ist_AT]])</f>
        <v>0</v>
      </c>
    </row>
    <row r="21" spans="1:15" x14ac:dyDescent="0.3">
      <c r="A21" s="3">
        <v>44941</v>
      </c>
      <c r="B21">
        <f>WEEKDAY(tbl_BT[[#This Row],[Datum]],2)</f>
        <v>7</v>
      </c>
      <c r="C21" t="b">
        <f>COUNTIFS(tbl_FT[Datum],tbl_BT[[#This Row],[Datum]])&gt;0</f>
        <v>0</v>
      </c>
      <c r="D21" t="str">
        <f>IF(tbl_BT[[#This Row],[Ist_FT]],INDEX(tbl_FT[Bezeichner],MATCH(tbl_BT[[#This Row],[Datum]],tbl_FT[Datum],0)),"")</f>
        <v/>
      </c>
      <c r="E21" s="6" t="b">
        <f>AND(tbl_BT[[#This Row],[Wochentag]]&lt;=5,NOT(tbl_BT[[#This Row],[Ist_FT]]))</f>
        <v>0</v>
      </c>
      <c r="F21" s="6" t="b">
        <f>NOT(tbl_BT[[#This Row],[Ist_AT]])</f>
        <v>1</v>
      </c>
      <c r="G21" s="3" t="str">
        <f>IF(tbl_BT[[#This Row],[Ist_AT]],IFERROR(_xlfn.AGGREGATE(14,6,tbl_BT[Datum]/((tbl_BT[Datum]&lt;tbl_BT[[#This Row],[Datum]])*tbl_BT[Ist_Frei]),1),""),"")</f>
        <v/>
      </c>
      <c r="H21" s="3" t="str">
        <f>IF(tbl_BT[[#This Row],[Ist_AT]],IFERROR(_xlfn.AGGREGATE(15,6,tbl_BT[Datum]/((tbl_BT[Datum]&gt;tbl_BT[[#This Row],[Datum]])*tbl_BT[Ist_Frei]),1),""),"")</f>
        <v/>
      </c>
      <c r="I21" s="7" t="str">
        <f>IFERROR(tbl_BT[[#This Row],[AT_frei_nach]]-tbl_BT[[#This Row],[AT_frei_vor]]-1,"")</f>
        <v/>
      </c>
      <c r="J21" t="b">
        <f>OR(tbl_BT[[#This Row],[Ist_Frei]],tbl_BT[[#This Row],[AT_Anzahl]]=1)</f>
        <v>1</v>
      </c>
      <c r="K21" s="1">
        <f>IF(tbl_BT[[#This Row],[Ist_BT_Prüfung]],IFERROR(_xlfn.AGGREGATE(14,6,tbl_BT[Datum]/((tbl_BT[Datum]&lt;tbl_BT[[#This Row],[Datum]])*NOT(tbl_BT[Ist_BT_Prüfung])),1),""),"")</f>
        <v>44939</v>
      </c>
      <c r="L21" s="1">
        <f>IF(tbl_BT[[#This Row],[Ist_BT_Prüfung]],IFERROR(_xlfn.AGGREGATE(15,6,tbl_BT[Datum]/((tbl_BT[Datum]&gt;tbl_BT[[#This Row],[Datum]])*NOT(tbl_BT[Ist_BT_Prüfung])),1),""),"")</f>
        <v>44942</v>
      </c>
      <c r="M21" s="2">
        <f>IF(tbl_BT[[#This Row],[Ist_BT_Prüfung]],COUNTIFS(tbl_BT[Datum],"&gt;"&amp;tbl_BT[[#This Row],[BT_AT_vor]],tbl_BT[Datum],"&lt;"&amp;tbl_BT[[#This Row],[BT_AT_nach]],tbl_BT[Ist_AT],TRUE),"")</f>
        <v>0</v>
      </c>
      <c r="N21" t="b">
        <f>AND(tbl_BT[[#This Row],[Ist_BT_Prüfung]],tbl_BT[[#This Row],[BT_AT_Anzahl]]&gt;0)</f>
        <v>0</v>
      </c>
      <c r="O21" t="b">
        <f>AND(tbl_BT[[#This Row],[Ist_BT_Ergebnis]],tbl_BT[[#This Row],[Ist_AT]])</f>
        <v>0</v>
      </c>
    </row>
    <row r="22" spans="1:15" x14ac:dyDescent="0.3">
      <c r="A22" s="3">
        <v>44942</v>
      </c>
      <c r="B22">
        <f>WEEKDAY(tbl_BT[[#This Row],[Datum]],2)</f>
        <v>1</v>
      </c>
      <c r="C22" t="b">
        <f>COUNTIFS(tbl_FT[Datum],tbl_BT[[#This Row],[Datum]])&gt;0</f>
        <v>0</v>
      </c>
      <c r="D22" t="str">
        <f>IF(tbl_BT[[#This Row],[Ist_FT]],INDEX(tbl_FT[Bezeichner],MATCH(tbl_BT[[#This Row],[Datum]],tbl_FT[Datum],0)),"")</f>
        <v/>
      </c>
      <c r="E22" s="6" t="b">
        <f>AND(tbl_BT[[#This Row],[Wochentag]]&lt;=5,NOT(tbl_BT[[#This Row],[Ist_FT]]))</f>
        <v>1</v>
      </c>
      <c r="F22" s="6" t="b">
        <f>NOT(tbl_BT[[#This Row],[Ist_AT]])</f>
        <v>0</v>
      </c>
      <c r="G22" s="3">
        <f>IF(tbl_BT[[#This Row],[Ist_AT]],IFERROR(_xlfn.AGGREGATE(14,6,tbl_BT[Datum]/((tbl_BT[Datum]&lt;tbl_BT[[#This Row],[Datum]])*tbl_BT[Ist_Frei]),1),""),"")</f>
        <v>44941</v>
      </c>
      <c r="H22" s="3">
        <f>IF(tbl_BT[[#This Row],[Ist_AT]],IFERROR(_xlfn.AGGREGATE(15,6,tbl_BT[Datum]/((tbl_BT[Datum]&gt;tbl_BT[[#This Row],[Datum]])*tbl_BT[Ist_Frei]),1),""),"")</f>
        <v>44947</v>
      </c>
      <c r="I22" s="7">
        <f>IFERROR(tbl_BT[[#This Row],[AT_frei_nach]]-tbl_BT[[#This Row],[AT_frei_vor]]-1,"")</f>
        <v>5</v>
      </c>
      <c r="J22" t="b">
        <f>OR(tbl_BT[[#This Row],[Ist_Frei]],tbl_BT[[#This Row],[AT_Anzahl]]=1)</f>
        <v>0</v>
      </c>
      <c r="K22" s="1" t="str">
        <f>IF(tbl_BT[[#This Row],[Ist_BT_Prüfung]],IFERROR(_xlfn.AGGREGATE(14,6,tbl_BT[Datum]/((tbl_BT[Datum]&lt;tbl_BT[[#This Row],[Datum]])*NOT(tbl_BT[Ist_BT_Prüfung])),1),""),"")</f>
        <v/>
      </c>
      <c r="L22" s="1" t="str">
        <f>IF(tbl_BT[[#This Row],[Ist_BT_Prüfung]],IFERROR(_xlfn.AGGREGATE(15,6,tbl_BT[Datum]/((tbl_BT[Datum]&gt;tbl_BT[[#This Row],[Datum]])*NOT(tbl_BT[Ist_BT_Prüfung])),1),""),"")</f>
        <v/>
      </c>
      <c r="M22" s="2" t="str">
        <f>IF(tbl_BT[[#This Row],[Ist_BT_Prüfung]],COUNTIFS(tbl_BT[Datum],"&gt;"&amp;tbl_BT[[#This Row],[BT_AT_vor]],tbl_BT[Datum],"&lt;"&amp;tbl_BT[[#This Row],[BT_AT_nach]],tbl_BT[Ist_AT],TRUE),"")</f>
        <v/>
      </c>
      <c r="N22" t="b">
        <f>AND(tbl_BT[[#This Row],[Ist_BT_Prüfung]],tbl_BT[[#This Row],[BT_AT_Anzahl]]&gt;0)</f>
        <v>0</v>
      </c>
      <c r="O22" t="b">
        <f>AND(tbl_BT[[#This Row],[Ist_BT_Ergebnis]],tbl_BT[[#This Row],[Ist_AT]])</f>
        <v>0</v>
      </c>
    </row>
    <row r="23" spans="1:15" x14ac:dyDescent="0.3">
      <c r="A23" s="3">
        <v>44943</v>
      </c>
      <c r="B23">
        <f>WEEKDAY(tbl_BT[[#This Row],[Datum]],2)</f>
        <v>2</v>
      </c>
      <c r="C23" t="b">
        <f>COUNTIFS(tbl_FT[Datum],tbl_BT[[#This Row],[Datum]])&gt;0</f>
        <v>0</v>
      </c>
      <c r="D23" t="str">
        <f>IF(tbl_BT[[#This Row],[Ist_FT]],INDEX(tbl_FT[Bezeichner],MATCH(tbl_BT[[#This Row],[Datum]],tbl_FT[Datum],0)),"")</f>
        <v/>
      </c>
      <c r="E23" s="6" t="b">
        <f>AND(tbl_BT[[#This Row],[Wochentag]]&lt;=5,NOT(tbl_BT[[#This Row],[Ist_FT]]))</f>
        <v>1</v>
      </c>
      <c r="F23" s="6" t="b">
        <f>NOT(tbl_BT[[#This Row],[Ist_AT]])</f>
        <v>0</v>
      </c>
      <c r="G23" s="3">
        <f>IF(tbl_BT[[#This Row],[Ist_AT]],IFERROR(_xlfn.AGGREGATE(14,6,tbl_BT[Datum]/((tbl_BT[Datum]&lt;tbl_BT[[#This Row],[Datum]])*tbl_BT[Ist_Frei]),1),""),"")</f>
        <v>44941</v>
      </c>
      <c r="H23" s="3">
        <f>IF(tbl_BT[[#This Row],[Ist_AT]],IFERROR(_xlfn.AGGREGATE(15,6,tbl_BT[Datum]/((tbl_BT[Datum]&gt;tbl_BT[[#This Row],[Datum]])*tbl_BT[Ist_Frei]),1),""),"")</f>
        <v>44947</v>
      </c>
      <c r="I23" s="7">
        <f>IFERROR(tbl_BT[[#This Row],[AT_frei_nach]]-tbl_BT[[#This Row],[AT_frei_vor]]-1,"")</f>
        <v>5</v>
      </c>
      <c r="J23" t="b">
        <f>OR(tbl_BT[[#This Row],[Ist_Frei]],tbl_BT[[#This Row],[AT_Anzahl]]=1)</f>
        <v>0</v>
      </c>
      <c r="K23" s="1" t="str">
        <f>IF(tbl_BT[[#This Row],[Ist_BT_Prüfung]],IFERROR(_xlfn.AGGREGATE(14,6,tbl_BT[Datum]/((tbl_BT[Datum]&lt;tbl_BT[[#This Row],[Datum]])*NOT(tbl_BT[Ist_BT_Prüfung])),1),""),"")</f>
        <v/>
      </c>
      <c r="L23" s="1" t="str">
        <f>IF(tbl_BT[[#This Row],[Ist_BT_Prüfung]],IFERROR(_xlfn.AGGREGATE(15,6,tbl_BT[Datum]/((tbl_BT[Datum]&gt;tbl_BT[[#This Row],[Datum]])*NOT(tbl_BT[Ist_BT_Prüfung])),1),""),"")</f>
        <v/>
      </c>
      <c r="M23" s="2" t="str">
        <f>IF(tbl_BT[[#This Row],[Ist_BT_Prüfung]],COUNTIFS(tbl_BT[Datum],"&gt;"&amp;tbl_BT[[#This Row],[BT_AT_vor]],tbl_BT[Datum],"&lt;"&amp;tbl_BT[[#This Row],[BT_AT_nach]],tbl_BT[Ist_AT],TRUE),"")</f>
        <v/>
      </c>
      <c r="N23" t="b">
        <f>AND(tbl_BT[[#This Row],[Ist_BT_Prüfung]],tbl_BT[[#This Row],[BT_AT_Anzahl]]&gt;0)</f>
        <v>0</v>
      </c>
      <c r="O23" t="b">
        <f>AND(tbl_BT[[#This Row],[Ist_BT_Ergebnis]],tbl_BT[[#This Row],[Ist_AT]])</f>
        <v>0</v>
      </c>
    </row>
    <row r="24" spans="1:15" x14ac:dyDescent="0.3">
      <c r="A24" s="3">
        <v>44944</v>
      </c>
      <c r="B24">
        <f>WEEKDAY(tbl_BT[[#This Row],[Datum]],2)</f>
        <v>3</v>
      </c>
      <c r="C24" t="b">
        <f>COUNTIFS(tbl_FT[Datum],tbl_BT[[#This Row],[Datum]])&gt;0</f>
        <v>0</v>
      </c>
      <c r="D24" t="str">
        <f>IF(tbl_BT[[#This Row],[Ist_FT]],INDEX(tbl_FT[Bezeichner],MATCH(tbl_BT[[#This Row],[Datum]],tbl_FT[Datum],0)),"")</f>
        <v/>
      </c>
      <c r="E24" s="6" t="b">
        <f>AND(tbl_BT[[#This Row],[Wochentag]]&lt;=5,NOT(tbl_BT[[#This Row],[Ist_FT]]))</f>
        <v>1</v>
      </c>
      <c r="F24" s="6" t="b">
        <f>NOT(tbl_BT[[#This Row],[Ist_AT]])</f>
        <v>0</v>
      </c>
      <c r="G24" s="3">
        <f>IF(tbl_BT[[#This Row],[Ist_AT]],IFERROR(_xlfn.AGGREGATE(14,6,tbl_BT[Datum]/((tbl_BT[Datum]&lt;tbl_BT[[#This Row],[Datum]])*tbl_BT[Ist_Frei]),1),""),"")</f>
        <v>44941</v>
      </c>
      <c r="H24" s="3">
        <f>IF(tbl_BT[[#This Row],[Ist_AT]],IFERROR(_xlfn.AGGREGATE(15,6,tbl_BT[Datum]/((tbl_BT[Datum]&gt;tbl_BT[[#This Row],[Datum]])*tbl_BT[Ist_Frei]),1),""),"")</f>
        <v>44947</v>
      </c>
      <c r="I24" s="7">
        <f>IFERROR(tbl_BT[[#This Row],[AT_frei_nach]]-tbl_BT[[#This Row],[AT_frei_vor]]-1,"")</f>
        <v>5</v>
      </c>
      <c r="J24" t="b">
        <f>OR(tbl_BT[[#This Row],[Ist_Frei]],tbl_BT[[#This Row],[AT_Anzahl]]=1)</f>
        <v>0</v>
      </c>
      <c r="K24" s="1" t="str">
        <f>IF(tbl_BT[[#This Row],[Ist_BT_Prüfung]],IFERROR(_xlfn.AGGREGATE(14,6,tbl_BT[Datum]/((tbl_BT[Datum]&lt;tbl_BT[[#This Row],[Datum]])*NOT(tbl_BT[Ist_BT_Prüfung])),1),""),"")</f>
        <v/>
      </c>
      <c r="L24" s="1" t="str">
        <f>IF(tbl_BT[[#This Row],[Ist_BT_Prüfung]],IFERROR(_xlfn.AGGREGATE(15,6,tbl_BT[Datum]/((tbl_BT[Datum]&gt;tbl_BT[[#This Row],[Datum]])*NOT(tbl_BT[Ist_BT_Prüfung])),1),""),"")</f>
        <v/>
      </c>
      <c r="M24" s="2" t="str">
        <f>IF(tbl_BT[[#This Row],[Ist_BT_Prüfung]],COUNTIFS(tbl_BT[Datum],"&gt;"&amp;tbl_BT[[#This Row],[BT_AT_vor]],tbl_BT[Datum],"&lt;"&amp;tbl_BT[[#This Row],[BT_AT_nach]],tbl_BT[Ist_AT],TRUE),"")</f>
        <v/>
      </c>
      <c r="N24" t="b">
        <f>AND(tbl_BT[[#This Row],[Ist_BT_Prüfung]],tbl_BT[[#This Row],[BT_AT_Anzahl]]&gt;0)</f>
        <v>0</v>
      </c>
      <c r="O24" t="b">
        <f>AND(tbl_BT[[#This Row],[Ist_BT_Ergebnis]],tbl_BT[[#This Row],[Ist_AT]])</f>
        <v>0</v>
      </c>
    </row>
    <row r="25" spans="1:15" x14ac:dyDescent="0.3">
      <c r="A25" s="3">
        <v>44945</v>
      </c>
      <c r="B25">
        <f>WEEKDAY(tbl_BT[[#This Row],[Datum]],2)</f>
        <v>4</v>
      </c>
      <c r="C25" t="b">
        <f>COUNTIFS(tbl_FT[Datum],tbl_BT[[#This Row],[Datum]])&gt;0</f>
        <v>0</v>
      </c>
      <c r="D25" t="str">
        <f>IF(tbl_BT[[#This Row],[Ist_FT]],INDEX(tbl_FT[Bezeichner],MATCH(tbl_BT[[#This Row],[Datum]],tbl_FT[Datum],0)),"")</f>
        <v/>
      </c>
      <c r="E25" s="6" t="b">
        <f>AND(tbl_BT[[#This Row],[Wochentag]]&lt;=5,NOT(tbl_BT[[#This Row],[Ist_FT]]))</f>
        <v>1</v>
      </c>
      <c r="F25" s="6" t="b">
        <f>NOT(tbl_BT[[#This Row],[Ist_AT]])</f>
        <v>0</v>
      </c>
      <c r="G25" s="3">
        <f>IF(tbl_BT[[#This Row],[Ist_AT]],IFERROR(_xlfn.AGGREGATE(14,6,tbl_BT[Datum]/((tbl_BT[Datum]&lt;tbl_BT[[#This Row],[Datum]])*tbl_BT[Ist_Frei]),1),""),"")</f>
        <v>44941</v>
      </c>
      <c r="H25" s="3">
        <f>IF(tbl_BT[[#This Row],[Ist_AT]],IFERROR(_xlfn.AGGREGATE(15,6,tbl_BT[Datum]/((tbl_BT[Datum]&gt;tbl_BT[[#This Row],[Datum]])*tbl_BT[Ist_Frei]),1),""),"")</f>
        <v>44947</v>
      </c>
      <c r="I25" s="7">
        <f>IFERROR(tbl_BT[[#This Row],[AT_frei_nach]]-tbl_BT[[#This Row],[AT_frei_vor]]-1,"")</f>
        <v>5</v>
      </c>
      <c r="J25" t="b">
        <f>OR(tbl_BT[[#This Row],[Ist_Frei]],tbl_BT[[#This Row],[AT_Anzahl]]=1)</f>
        <v>0</v>
      </c>
      <c r="K25" s="1" t="str">
        <f>IF(tbl_BT[[#This Row],[Ist_BT_Prüfung]],IFERROR(_xlfn.AGGREGATE(14,6,tbl_BT[Datum]/((tbl_BT[Datum]&lt;tbl_BT[[#This Row],[Datum]])*NOT(tbl_BT[Ist_BT_Prüfung])),1),""),"")</f>
        <v/>
      </c>
      <c r="L25" s="1" t="str">
        <f>IF(tbl_BT[[#This Row],[Ist_BT_Prüfung]],IFERROR(_xlfn.AGGREGATE(15,6,tbl_BT[Datum]/((tbl_BT[Datum]&gt;tbl_BT[[#This Row],[Datum]])*NOT(tbl_BT[Ist_BT_Prüfung])),1),""),"")</f>
        <v/>
      </c>
      <c r="M25" s="2" t="str">
        <f>IF(tbl_BT[[#This Row],[Ist_BT_Prüfung]],COUNTIFS(tbl_BT[Datum],"&gt;"&amp;tbl_BT[[#This Row],[BT_AT_vor]],tbl_BT[Datum],"&lt;"&amp;tbl_BT[[#This Row],[BT_AT_nach]],tbl_BT[Ist_AT],TRUE),"")</f>
        <v/>
      </c>
      <c r="N25" t="b">
        <f>AND(tbl_BT[[#This Row],[Ist_BT_Prüfung]],tbl_BT[[#This Row],[BT_AT_Anzahl]]&gt;0)</f>
        <v>0</v>
      </c>
      <c r="O25" t="b">
        <f>AND(tbl_BT[[#This Row],[Ist_BT_Ergebnis]],tbl_BT[[#This Row],[Ist_AT]])</f>
        <v>0</v>
      </c>
    </row>
    <row r="26" spans="1:15" x14ac:dyDescent="0.3">
      <c r="A26" s="3">
        <v>44946</v>
      </c>
      <c r="B26">
        <f>WEEKDAY(tbl_BT[[#This Row],[Datum]],2)</f>
        <v>5</v>
      </c>
      <c r="C26" t="b">
        <f>COUNTIFS(tbl_FT[Datum],tbl_BT[[#This Row],[Datum]])&gt;0</f>
        <v>0</v>
      </c>
      <c r="D26" t="str">
        <f>IF(tbl_BT[[#This Row],[Ist_FT]],INDEX(tbl_FT[Bezeichner],MATCH(tbl_BT[[#This Row],[Datum]],tbl_FT[Datum],0)),"")</f>
        <v/>
      </c>
      <c r="E26" s="6" t="b">
        <f>AND(tbl_BT[[#This Row],[Wochentag]]&lt;=5,NOT(tbl_BT[[#This Row],[Ist_FT]]))</f>
        <v>1</v>
      </c>
      <c r="F26" s="6" t="b">
        <f>NOT(tbl_BT[[#This Row],[Ist_AT]])</f>
        <v>0</v>
      </c>
      <c r="G26" s="3">
        <f>IF(tbl_BT[[#This Row],[Ist_AT]],IFERROR(_xlfn.AGGREGATE(14,6,tbl_BT[Datum]/((tbl_BT[Datum]&lt;tbl_BT[[#This Row],[Datum]])*tbl_BT[Ist_Frei]),1),""),"")</f>
        <v>44941</v>
      </c>
      <c r="H26" s="3">
        <f>IF(tbl_BT[[#This Row],[Ist_AT]],IFERROR(_xlfn.AGGREGATE(15,6,tbl_BT[Datum]/((tbl_BT[Datum]&gt;tbl_BT[[#This Row],[Datum]])*tbl_BT[Ist_Frei]),1),""),"")</f>
        <v>44947</v>
      </c>
      <c r="I26" s="7">
        <f>IFERROR(tbl_BT[[#This Row],[AT_frei_nach]]-tbl_BT[[#This Row],[AT_frei_vor]]-1,"")</f>
        <v>5</v>
      </c>
      <c r="J26" t="b">
        <f>OR(tbl_BT[[#This Row],[Ist_Frei]],tbl_BT[[#This Row],[AT_Anzahl]]=1)</f>
        <v>0</v>
      </c>
      <c r="K26" s="1" t="str">
        <f>IF(tbl_BT[[#This Row],[Ist_BT_Prüfung]],IFERROR(_xlfn.AGGREGATE(14,6,tbl_BT[Datum]/((tbl_BT[Datum]&lt;tbl_BT[[#This Row],[Datum]])*NOT(tbl_BT[Ist_BT_Prüfung])),1),""),"")</f>
        <v/>
      </c>
      <c r="L26" s="1" t="str">
        <f>IF(tbl_BT[[#This Row],[Ist_BT_Prüfung]],IFERROR(_xlfn.AGGREGATE(15,6,tbl_BT[Datum]/((tbl_BT[Datum]&gt;tbl_BT[[#This Row],[Datum]])*NOT(tbl_BT[Ist_BT_Prüfung])),1),""),"")</f>
        <v/>
      </c>
      <c r="M26" s="2" t="str">
        <f>IF(tbl_BT[[#This Row],[Ist_BT_Prüfung]],COUNTIFS(tbl_BT[Datum],"&gt;"&amp;tbl_BT[[#This Row],[BT_AT_vor]],tbl_BT[Datum],"&lt;"&amp;tbl_BT[[#This Row],[BT_AT_nach]],tbl_BT[Ist_AT],TRUE),"")</f>
        <v/>
      </c>
      <c r="N26" t="b">
        <f>AND(tbl_BT[[#This Row],[Ist_BT_Prüfung]],tbl_BT[[#This Row],[BT_AT_Anzahl]]&gt;0)</f>
        <v>0</v>
      </c>
      <c r="O26" t="b">
        <f>AND(tbl_BT[[#This Row],[Ist_BT_Ergebnis]],tbl_BT[[#This Row],[Ist_AT]])</f>
        <v>0</v>
      </c>
    </row>
    <row r="27" spans="1:15" x14ac:dyDescent="0.3">
      <c r="A27" s="3">
        <v>44947</v>
      </c>
      <c r="B27">
        <f>WEEKDAY(tbl_BT[[#This Row],[Datum]],2)</f>
        <v>6</v>
      </c>
      <c r="C27" t="b">
        <f>COUNTIFS(tbl_FT[Datum],tbl_BT[[#This Row],[Datum]])&gt;0</f>
        <v>0</v>
      </c>
      <c r="D27" t="str">
        <f>IF(tbl_BT[[#This Row],[Ist_FT]],INDEX(tbl_FT[Bezeichner],MATCH(tbl_BT[[#This Row],[Datum]],tbl_FT[Datum],0)),"")</f>
        <v/>
      </c>
      <c r="E27" s="6" t="b">
        <f>AND(tbl_BT[[#This Row],[Wochentag]]&lt;=5,NOT(tbl_BT[[#This Row],[Ist_FT]]))</f>
        <v>0</v>
      </c>
      <c r="F27" s="6" t="b">
        <f>NOT(tbl_BT[[#This Row],[Ist_AT]])</f>
        <v>1</v>
      </c>
      <c r="G27" s="3" t="str">
        <f>IF(tbl_BT[[#This Row],[Ist_AT]],IFERROR(_xlfn.AGGREGATE(14,6,tbl_BT[Datum]/((tbl_BT[Datum]&lt;tbl_BT[[#This Row],[Datum]])*tbl_BT[Ist_Frei]),1),""),"")</f>
        <v/>
      </c>
      <c r="H27" s="3" t="str">
        <f>IF(tbl_BT[[#This Row],[Ist_AT]],IFERROR(_xlfn.AGGREGATE(15,6,tbl_BT[Datum]/((tbl_BT[Datum]&gt;tbl_BT[[#This Row],[Datum]])*tbl_BT[Ist_Frei]),1),""),"")</f>
        <v/>
      </c>
      <c r="I27" s="7" t="str">
        <f>IFERROR(tbl_BT[[#This Row],[AT_frei_nach]]-tbl_BT[[#This Row],[AT_frei_vor]]-1,"")</f>
        <v/>
      </c>
      <c r="J27" t="b">
        <f>OR(tbl_BT[[#This Row],[Ist_Frei]],tbl_BT[[#This Row],[AT_Anzahl]]=1)</f>
        <v>1</v>
      </c>
      <c r="K27" s="1">
        <f>IF(tbl_BT[[#This Row],[Ist_BT_Prüfung]],IFERROR(_xlfn.AGGREGATE(14,6,tbl_BT[Datum]/((tbl_BT[Datum]&lt;tbl_BT[[#This Row],[Datum]])*NOT(tbl_BT[Ist_BT_Prüfung])),1),""),"")</f>
        <v>44946</v>
      </c>
      <c r="L27" s="1">
        <f>IF(tbl_BT[[#This Row],[Ist_BT_Prüfung]],IFERROR(_xlfn.AGGREGATE(15,6,tbl_BT[Datum]/((tbl_BT[Datum]&gt;tbl_BT[[#This Row],[Datum]])*NOT(tbl_BT[Ist_BT_Prüfung])),1),""),"")</f>
        <v>44949</v>
      </c>
      <c r="M27" s="2">
        <f>IF(tbl_BT[[#This Row],[Ist_BT_Prüfung]],COUNTIFS(tbl_BT[Datum],"&gt;"&amp;tbl_BT[[#This Row],[BT_AT_vor]],tbl_BT[Datum],"&lt;"&amp;tbl_BT[[#This Row],[BT_AT_nach]],tbl_BT[Ist_AT],TRUE),"")</f>
        <v>0</v>
      </c>
      <c r="N27" t="b">
        <f>AND(tbl_BT[[#This Row],[Ist_BT_Prüfung]],tbl_BT[[#This Row],[BT_AT_Anzahl]]&gt;0)</f>
        <v>0</v>
      </c>
      <c r="O27" t="b">
        <f>AND(tbl_BT[[#This Row],[Ist_BT_Ergebnis]],tbl_BT[[#This Row],[Ist_AT]])</f>
        <v>0</v>
      </c>
    </row>
    <row r="28" spans="1:15" x14ac:dyDescent="0.3">
      <c r="A28" s="3">
        <v>44948</v>
      </c>
      <c r="B28">
        <f>WEEKDAY(tbl_BT[[#This Row],[Datum]],2)</f>
        <v>7</v>
      </c>
      <c r="C28" t="b">
        <f>COUNTIFS(tbl_FT[Datum],tbl_BT[[#This Row],[Datum]])&gt;0</f>
        <v>0</v>
      </c>
      <c r="D28" t="str">
        <f>IF(tbl_BT[[#This Row],[Ist_FT]],INDEX(tbl_FT[Bezeichner],MATCH(tbl_BT[[#This Row],[Datum]],tbl_FT[Datum],0)),"")</f>
        <v/>
      </c>
      <c r="E28" s="6" t="b">
        <f>AND(tbl_BT[[#This Row],[Wochentag]]&lt;=5,NOT(tbl_BT[[#This Row],[Ist_FT]]))</f>
        <v>0</v>
      </c>
      <c r="F28" s="6" t="b">
        <f>NOT(tbl_BT[[#This Row],[Ist_AT]])</f>
        <v>1</v>
      </c>
      <c r="G28" s="3" t="str">
        <f>IF(tbl_BT[[#This Row],[Ist_AT]],IFERROR(_xlfn.AGGREGATE(14,6,tbl_BT[Datum]/((tbl_BT[Datum]&lt;tbl_BT[[#This Row],[Datum]])*tbl_BT[Ist_Frei]),1),""),"")</f>
        <v/>
      </c>
      <c r="H28" s="3" t="str">
        <f>IF(tbl_BT[[#This Row],[Ist_AT]],IFERROR(_xlfn.AGGREGATE(15,6,tbl_BT[Datum]/((tbl_BT[Datum]&gt;tbl_BT[[#This Row],[Datum]])*tbl_BT[Ist_Frei]),1),""),"")</f>
        <v/>
      </c>
      <c r="I28" s="7" t="str">
        <f>IFERROR(tbl_BT[[#This Row],[AT_frei_nach]]-tbl_BT[[#This Row],[AT_frei_vor]]-1,"")</f>
        <v/>
      </c>
      <c r="J28" t="b">
        <f>OR(tbl_BT[[#This Row],[Ist_Frei]],tbl_BT[[#This Row],[AT_Anzahl]]=1)</f>
        <v>1</v>
      </c>
      <c r="K28" s="1">
        <f>IF(tbl_BT[[#This Row],[Ist_BT_Prüfung]],IFERROR(_xlfn.AGGREGATE(14,6,tbl_BT[Datum]/((tbl_BT[Datum]&lt;tbl_BT[[#This Row],[Datum]])*NOT(tbl_BT[Ist_BT_Prüfung])),1),""),"")</f>
        <v>44946</v>
      </c>
      <c r="L28" s="1">
        <f>IF(tbl_BT[[#This Row],[Ist_BT_Prüfung]],IFERROR(_xlfn.AGGREGATE(15,6,tbl_BT[Datum]/((tbl_BT[Datum]&gt;tbl_BT[[#This Row],[Datum]])*NOT(tbl_BT[Ist_BT_Prüfung])),1),""),"")</f>
        <v>44949</v>
      </c>
      <c r="M28" s="2">
        <f>IF(tbl_BT[[#This Row],[Ist_BT_Prüfung]],COUNTIFS(tbl_BT[Datum],"&gt;"&amp;tbl_BT[[#This Row],[BT_AT_vor]],tbl_BT[Datum],"&lt;"&amp;tbl_BT[[#This Row],[BT_AT_nach]],tbl_BT[Ist_AT],TRUE),"")</f>
        <v>0</v>
      </c>
      <c r="N28" t="b">
        <f>AND(tbl_BT[[#This Row],[Ist_BT_Prüfung]],tbl_BT[[#This Row],[BT_AT_Anzahl]]&gt;0)</f>
        <v>0</v>
      </c>
      <c r="O28" t="b">
        <f>AND(tbl_BT[[#This Row],[Ist_BT_Ergebnis]],tbl_BT[[#This Row],[Ist_AT]])</f>
        <v>0</v>
      </c>
    </row>
    <row r="29" spans="1:15" x14ac:dyDescent="0.3">
      <c r="A29" s="3">
        <v>44949</v>
      </c>
      <c r="B29">
        <f>WEEKDAY(tbl_BT[[#This Row],[Datum]],2)</f>
        <v>1</v>
      </c>
      <c r="C29" t="b">
        <f>COUNTIFS(tbl_FT[Datum],tbl_BT[[#This Row],[Datum]])&gt;0</f>
        <v>0</v>
      </c>
      <c r="D29" t="str">
        <f>IF(tbl_BT[[#This Row],[Ist_FT]],INDEX(tbl_FT[Bezeichner],MATCH(tbl_BT[[#This Row],[Datum]],tbl_FT[Datum],0)),"")</f>
        <v/>
      </c>
      <c r="E29" s="6" t="b">
        <f>AND(tbl_BT[[#This Row],[Wochentag]]&lt;=5,NOT(tbl_BT[[#This Row],[Ist_FT]]))</f>
        <v>1</v>
      </c>
      <c r="F29" s="6" t="b">
        <f>NOT(tbl_BT[[#This Row],[Ist_AT]])</f>
        <v>0</v>
      </c>
      <c r="G29" s="3">
        <f>IF(tbl_BT[[#This Row],[Ist_AT]],IFERROR(_xlfn.AGGREGATE(14,6,tbl_BT[Datum]/((tbl_BT[Datum]&lt;tbl_BT[[#This Row],[Datum]])*tbl_BT[Ist_Frei]),1),""),"")</f>
        <v>44948</v>
      </c>
      <c r="H29" s="3">
        <f>IF(tbl_BT[[#This Row],[Ist_AT]],IFERROR(_xlfn.AGGREGATE(15,6,tbl_BT[Datum]/((tbl_BT[Datum]&gt;tbl_BT[[#This Row],[Datum]])*tbl_BT[Ist_Frei]),1),""),"")</f>
        <v>44954</v>
      </c>
      <c r="I29" s="7">
        <f>IFERROR(tbl_BT[[#This Row],[AT_frei_nach]]-tbl_BT[[#This Row],[AT_frei_vor]]-1,"")</f>
        <v>5</v>
      </c>
      <c r="J29" t="b">
        <f>OR(tbl_BT[[#This Row],[Ist_Frei]],tbl_BT[[#This Row],[AT_Anzahl]]=1)</f>
        <v>0</v>
      </c>
      <c r="K29" s="1" t="str">
        <f>IF(tbl_BT[[#This Row],[Ist_BT_Prüfung]],IFERROR(_xlfn.AGGREGATE(14,6,tbl_BT[Datum]/((tbl_BT[Datum]&lt;tbl_BT[[#This Row],[Datum]])*NOT(tbl_BT[Ist_BT_Prüfung])),1),""),"")</f>
        <v/>
      </c>
      <c r="L29" s="1" t="str">
        <f>IF(tbl_BT[[#This Row],[Ist_BT_Prüfung]],IFERROR(_xlfn.AGGREGATE(15,6,tbl_BT[Datum]/((tbl_BT[Datum]&gt;tbl_BT[[#This Row],[Datum]])*NOT(tbl_BT[Ist_BT_Prüfung])),1),""),"")</f>
        <v/>
      </c>
      <c r="M29" s="2" t="str">
        <f>IF(tbl_BT[[#This Row],[Ist_BT_Prüfung]],COUNTIFS(tbl_BT[Datum],"&gt;"&amp;tbl_BT[[#This Row],[BT_AT_vor]],tbl_BT[Datum],"&lt;"&amp;tbl_BT[[#This Row],[BT_AT_nach]],tbl_BT[Ist_AT],TRUE),"")</f>
        <v/>
      </c>
      <c r="N29" t="b">
        <f>AND(tbl_BT[[#This Row],[Ist_BT_Prüfung]],tbl_BT[[#This Row],[BT_AT_Anzahl]]&gt;0)</f>
        <v>0</v>
      </c>
      <c r="O29" t="b">
        <f>AND(tbl_BT[[#This Row],[Ist_BT_Ergebnis]],tbl_BT[[#This Row],[Ist_AT]])</f>
        <v>0</v>
      </c>
    </row>
    <row r="30" spans="1:15" x14ac:dyDescent="0.3">
      <c r="A30" s="3">
        <v>44950</v>
      </c>
      <c r="B30">
        <f>WEEKDAY(tbl_BT[[#This Row],[Datum]],2)</f>
        <v>2</v>
      </c>
      <c r="C30" t="b">
        <f>COUNTIFS(tbl_FT[Datum],tbl_BT[[#This Row],[Datum]])&gt;0</f>
        <v>0</v>
      </c>
      <c r="D30" t="str">
        <f>IF(tbl_BT[[#This Row],[Ist_FT]],INDEX(tbl_FT[Bezeichner],MATCH(tbl_BT[[#This Row],[Datum]],tbl_FT[Datum],0)),"")</f>
        <v/>
      </c>
      <c r="E30" s="6" t="b">
        <f>AND(tbl_BT[[#This Row],[Wochentag]]&lt;=5,NOT(tbl_BT[[#This Row],[Ist_FT]]))</f>
        <v>1</v>
      </c>
      <c r="F30" s="6" t="b">
        <f>NOT(tbl_BT[[#This Row],[Ist_AT]])</f>
        <v>0</v>
      </c>
      <c r="G30" s="3">
        <f>IF(tbl_BT[[#This Row],[Ist_AT]],IFERROR(_xlfn.AGGREGATE(14,6,tbl_BT[Datum]/((tbl_BT[Datum]&lt;tbl_BT[[#This Row],[Datum]])*tbl_BT[Ist_Frei]),1),""),"")</f>
        <v>44948</v>
      </c>
      <c r="H30" s="3">
        <f>IF(tbl_BT[[#This Row],[Ist_AT]],IFERROR(_xlfn.AGGREGATE(15,6,tbl_BT[Datum]/((tbl_BT[Datum]&gt;tbl_BT[[#This Row],[Datum]])*tbl_BT[Ist_Frei]),1),""),"")</f>
        <v>44954</v>
      </c>
      <c r="I30" s="7">
        <f>IFERROR(tbl_BT[[#This Row],[AT_frei_nach]]-tbl_BT[[#This Row],[AT_frei_vor]]-1,"")</f>
        <v>5</v>
      </c>
      <c r="J30" t="b">
        <f>OR(tbl_BT[[#This Row],[Ist_Frei]],tbl_BT[[#This Row],[AT_Anzahl]]=1)</f>
        <v>0</v>
      </c>
      <c r="K30" s="1" t="str">
        <f>IF(tbl_BT[[#This Row],[Ist_BT_Prüfung]],IFERROR(_xlfn.AGGREGATE(14,6,tbl_BT[Datum]/((tbl_BT[Datum]&lt;tbl_BT[[#This Row],[Datum]])*NOT(tbl_BT[Ist_BT_Prüfung])),1),""),"")</f>
        <v/>
      </c>
      <c r="L30" s="1" t="str">
        <f>IF(tbl_BT[[#This Row],[Ist_BT_Prüfung]],IFERROR(_xlfn.AGGREGATE(15,6,tbl_BT[Datum]/((tbl_BT[Datum]&gt;tbl_BT[[#This Row],[Datum]])*NOT(tbl_BT[Ist_BT_Prüfung])),1),""),"")</f>
        <v/>
      </c>
      <c r="M30" s="2" t="str">
        <f>IF(tbl_BT[[#This Row],[Ist_BT_Prüfung]],COUNTIFS(tbl_BT[Datum],"&gt;"&amp;tbl_BT[[#This Row],[BT_AT_vor]],tbl_BT[Datum],"&lt;"&amp;tbl_BT[[#This Row],[BT_AT_nach]],tbl_BT[Ist_AT],TRUE),"")</f>
        <v/>
      </c>
      <c r="N30" t="b">
        <f>AND(tbl_BT[[#This Row],[Ist_BT_Prüfung]],tbl_BT[[#This Row],[BT_AT_Anzahl]]&gt;0)</f>
        <v>0</v>
      </c>
      <c r="O30" t="b">
        <f>AND(tbl_BT[[#This Row],[Ist_BT_Ergebnis]],tbl_BT[[#This Row],[Ist_AT]])</f>
        <v>0</v>
      </c>
    </row>
    <row r="31" spans="1:15" x14ac:dyDescent="0.3">
      <c r="A31" s="3">
        <v>44951</v>
      </c>
      <c r="B31">
        <f>WEEKDAY(tbl_BT[[#This Row],[Datum]],2)</f>
        <v>3</v>
      </c>
      <c r="C31" t="b">
        <f>COUNTIFS(tbl_FT[Datum],tbl_BT[[#This Row],[Datum]])&gt;0</f>
        <v>0</v>
      </c>
      <c r="D31" t="str">
        <f>IF(tbl_BT[[#This Row],[Ist_FT]],INDEX(tbl_FT[Bezeichner],MATCH(tbl_BT[[#This Row],[Datum]],tbl_FT[Datum],0)),"")</f>
        <v/>
      </c>
      <c r="E31" s="6" t="b">
        <f>AND(tbl_BT[[#This Row],[Wochentag]]&lt;=5,NOT(tbl_BT[[#This Row],[Ist_FT]]))</f>
        <v>1</v>
      </c>
      <c r="F31" s="6" t="b">
        <f>NOT(tbl_BT[[#This Row],[Ist_AT]])</f>
        <v>0</v>
      </c>
      <c r="G31" s="3">
        <f>IF(tbl_BT[[#This Row],[Ist_AT]],IFERROR(_xlfn.AGGREGATE(14,6,tbl_BT[Datum]/((tbl_BT[Datum]&lt;tbl_BT[[#This Row],[Datum]])*tbl_BT[Ist_Frei]),1),""),"")</f>
        <v>44948</v>
      </c>
      <c r="H31" s="3">
        <f>IF(tbl_BT[[#This Row],[Ist_AT]],IFERROR(_xlfn.AGGREGATE(15,6,tbl_BT[Datum]/((tbl_BT[Datum]&gt;tbl_BT[[#This Row],[Datum]])*tbl_BT[Ist_Frei]),1),""),"")</f>
        <v>44954</v>
      </c>
      <c r="I31" s="7">
        <f>IFERROR(tbl_BT[[#This Row],[AT_frei_nach]]-tbl_BT[[#This Row],[AT_frei_vor]]-1,"")</f>
        <v>5</v>
      </c>
      <c r="J31" t="b">
        <f>OR(tbl_BT[[#This Row],[Ist_Frei]],tbl_BT[[#This Row],[AT_Anzahl]]=1)</f>
        <v>0</v>
      </c>
      <c r="K31" s="1" t="str">
        <f>IF(tbl_BT[[#This Row],[Ist_BT_Prüfung]],IFERROR(_xlfn.AGGREGATE(14,6,tbl_BT[Datum]/((tbl_BT[Datum]&lt;tbl_BT[[#This Row],[Datum]])*NOT(tbl_BT[Ist_BT_Prüfung])),1),""),"")</f>
        <v/>
      </c>
      <c r="L31" s="1" t="str">
        <f>IF(tbl_BT[[#This Row],[Ist_BT_Prüfung]],IFERROR(_xlfn.AGGREGATE(15,6,tbl_BT[Datum]/((tbl_BT[Datum]&gt;tbl_BT[[#This Row],[Datum]])*NOT(tbl_BT[Ist_BT_Prüfung])),1),""),"")</f>
        <v/>
      </c>
      <c r="M31" s="2" t="str">
        <f>IF(tbl_BT[[#This Row],[Ist_BT_Prüfung]],COUNTIFS(tbl_BT[Datum],"&gt;"&amp;tbl_BT[[#This Row],[BT_AT_vor]],tbl_BT[Datum],"&lt;"&amp;tbl_BT[[#This Row],[BT_AT_nach]],tbl_BT[Ist_AT],TRUE),"")</f>
        <v/>
      </c>
      <c r="N31" t="b">
        <f>AND(tbl_BT[[#This Row],[Ist_BT_Prüfung]],tbl_BT[[#This Row],[BT_AT_Anzahl]]&gt;0)</f>
        <v>0</v>
      </c>
      <c r="O31" t="b">
        <f>AND(tbl_BT[[#This Row],[Ist_BT_Ergebnis]],tbl_BT[[#This Row],[Ist_AT]])</f>
        <v>0</v>
      </c>
    </row>
    <row r="32" spans="1:15" x14ac:dyDescent="0.3">
      <c r="A32" s="3">
        <v>44952</v>
      </c>
      <c r="B32">
        <f>WEEKDAY(tbl_BT[[#This Row],[Datum]],2)</f>
        <v>4</v>
      </c>
      <c r="C32" t="b">
        <f>COUNTIFS(tbl_FT[Datum],tbl_BT[[#This Row],[Datum]])&gt;0</f>
        <v>0</v>
      </c>
      <c r="D32" t="str">
        <f>IF(tbl_BT[[#This Row],[Ist_FT]],INDEX(tbl_FT[Bezeichner],MATCH(tbl_BT[[#This Row],[Datum]],tbl_FT[Datum],0)),"")</f>
        <v/>
      </c>
      <c r="E32" s="6" t="b">
        <f>AND(tbl_BT[[#This Row],[Wochentag]]&lt;=5,NOT(tbl_BT[[#This Row],[Ist_FT]]))</f>
        <v>1</v>
      </c>
      <c r="F32" s="6" t="b">
        <f>NOT(tbl_BT[[#This Row],[Ist_AT]])</f>
        <v>0</v>
      </c>
      <c r="G32" s="3">
        <f>IF(tbl_BT[[#This Row],[Ist_AT]],IFERROR(_xlfn.AGGREGATE(14,6,tbl_BT[Datum]/((tbl_BT[Datum]&lt;tbl_BT[[#This Row],[Datum]])*tbl_BT[Ist_Frei]),1),""),"")</f>
        <v>44948</v>
      </c>
      <c r="H32" s="3">
        <f>IF(tbl_BT[[#This Row],[Ist_AT]],IFERROR(_xlfn.AGGREGATE(15,6,tbl_BT[Datum]/((tbl_BT[Datum]&gt;tbl_BT[[#This Row],[Datum]])*tbl_BT[Ist_Frei]),1),""),"")</f>
        <v>44954</v>
      </c>
      <c r="I32" s="7">
        <f>IFERROR(tbl_BT[[#This Row],[AT_frei_nach]]-tbl_BT[[#This Row],[AT_frei_vor]]-1,"")</f>
        <v>5</v>
      </c>
      <c r="J32" t="b">
        <f>OR(tbl_BT[[#This Row],[Ist_Frei]],tbl_BT[[#This Row],[AT_Anzahl]]=1)</f>
        <v>0</v>
      </c>
      <c r="K32" s="1" t="str">
        <f>IF(tbl_BT[[#This Row],[Ist_BT_Prüfung]],IFERROR(_xlfn.AGGREGATE(14,6,tbl_BT[Datum]/((tbl_BT[Datum]&lt;tbl_BT[[#This Row],[Datum]])*NOT(tbl_BT[Ist_BT_Prüfung])),1),""),"")</f>
        <v/>
      </c>
      <c r="L32" s="1" t="str">
        <f>IF(tbl_BT[[#This Row],[Ist_BT_Prüfung]],IFERROR(_xlfn.AGGREGATE(15,6,tbl_BT[Datum]/((tbl_BT[Datum]&gt;tbl_BT[[#This Row],[Datum]])*NOT(tbl_BT[Ist_BT_Prüfung])),1),""),"")</f>
        <v/>
      </c>
      <c r="M32" s="2" t="str">
        <f>IF(tbl_BT[[#This Row],[Ist_BT_Prüfung]],COUNTIFS(tbl_BT[Datum],"&gt;"&amp;tbl_BT[[#This Row],[BT_AT_vor]],tbl_BT[Datum],"&lt;"&amp;tbl_BT[[#This Row],[BT_AT_nach]],tbl_BT[Ist_AT],TRUE),"")</f>
        <v/>
      </c>
      <c r="N32" t="b">
        <f>AND(tbl_BT[[#This Row],[Ist_BT_Prüfung]],tbl_BT[[#This Row],[BT_AT_Anzahl]]&gt;0)</f>
        <v>0</v>
      </c>
      <c r="O32" t="b">
        <f>AND(tbl_BT[[#This Row],[Ist_BT_Ergebnis]],tbl_BT[[#This Row],[Ist_AT]])</f>
        <v>0</v>
      </c>
    </row>
    <row r="33" spans="1:15" x14ac:dyDescent="0.3">
      <c r="A33" s="3">
        <v>44953</v>
      </c>
      <c r="B33">
        <f>WEEKDAY(tbl_BT[[#This Row],[Datum]],2)</f>
        <v>5</v>
      </c>
      <c r="C33" t="b">
        <f>COUNTIFS(tbl_FT[Datum],tbl_BT[[#This Row],[Datum]])&gt;0</f>
        <v>0</v>
      </c>
      <c r="D33" t="str">
        <f>IF(tbl_BT[[#This Row],[Ist_FT]],INDEX(tbl_FT[Bezeichner],MATCH(tbl_BT[[#This Row],[Datum]],tbl_FT[Datum],0)),"")</f>
        <v/>
      </c>
      <c r="E33" s="6" t="b">
        <f>AND(tbl_BT[[#This Row],[Wochentag]]&lt;=5,NOT(tbl_BT[[#This Row],[Ist_FT]]))</f>
        <v>1</v>
      </c>
      <c r="F33" s="6" t="b">
        <f>NOT(tbl_BT[[#This Row],[Ist_AT]])</f>
        <v>0</v>
      </c>
      <c r="G33" s="3">
        <f>IF(tbl_BT[[#This Row],[Ist_AT]],IFERROR(_xlfn.AGGREGATE(14,6,tbl_BT[Datum]/((tbl_BT[Datum]&lt;tbl_BT[[#This Row],[Datum]])*tbl_BT[Ist_Frei]),1),""),"")</f>
        <v>44948</v>
      </c>
      <c r="H33" s="3">
        <f>IF(tbl_BT[[#This Row],[Ist_AT]],IFERROR(_xlfn.AGGREGATE(15,6,tbl_BT[Datum]/((tbl_BT[Datum]&gt;tbl_BT[[#This Row],[Datum]])*tbl_BT[Ist_Frei]),1),""),"")</f>
        <v>44954</v>
      </c>
      <c r="I33" s="7">
        <f>IFERROR(tbl_BT[[#This Row],[AT_frei_nach]]-tbl_BT[[#This Row],[AT_frei_vor]]-1,"")</f>
        <v>5</v>
      </c>
      <c r="J33" t="b">
        <f>OR(tbl_BT[[#This Row],[Ist_Frei]],tbl_BT[[#This Row],[AT_Anzahl]]=1)</f>
        <v>0</v>
      </c>
      <c r="K33" s="1" t="str">
        <f>IF(tbl_BT[[#This Row],[Ist_BT_Prüfung]],IFERROR(_xlfn.AGGREGATE(14,6,tbl_BT[Datum]/((tbl_BT[Datum]&lt;tbl_BT[[#This Row],[Datum]])*NOT(tbl_BT[Ist_BT_Prüfung])),1),""),"")</f>
        <v/>
      </c>
      <c r="L33" s="1" t="str">
        <f>IF(tbl_BT[[#This Row],[Ist_BT_Prüfung]],IFERROR(_xlfn.AGGREGATE(15,6,tbl_BT[Datum]/((tbl_BT[Datum]&gt;tbl_BT[[#This Row],[Datum]])*NOT(tbl_BT[Ist_BT_Prüfung])),1),""),"")</f>
        <v/>
      </c>
      <c r="M33" s="2" t="str">
        <f>IF(tbl_BT[[#This Row],[Ist_BT_Prüfung]],COUNTIFS(tbl_BT[Datum],"&gt;"&amp;tbl_BT[[#This Row],[BT_AT_vor]],tbl_BT[Datum],"&lt;"&amp;tbl_BT[[#This Row],[BT_AT_nach]],tbl_BT[Ist_AT],TRUE),"")</f>
        <v/>
      </c>
      <c r="N33" t="b">
        <f>AND(tbl_BT[[#This Row],[Ist_BT_Prüfung]],tbl_BT[[#This Row],[BT_AT_Anzahl]]&gt;0)</f>
        <v>0</v>
      </c>
      <c r="O33" t="b">
        <f>AND(tbl_BT[[#This Row],[Ist_BT_Ergebnis]],tbl_BT[[#This Row],[Ist_AT]])</f>
        <v>0</v>
      </c>
    </row>
    <row r="34" spans="1:15" x14ac:dyDescent="0.3">
      <c r="A34" s="3">
        <v>44954</v>
      </c>
      <c r="B34">
        <f>WEEKDAY(tbl_BT[[#This Row],[Datum]],2)</f>
        <v>6</v>
      </c>
      <c r="C34" t="b">
        <f>COUNTIFS(tbl_FT[Datum],tbl_BT[[#This Row],[Datum]])&gt;0</f>
        <v>0</v>
      </c>
      <c r="D34" t="str">
        <f>IF(tbl_BT[[#This Row],[Ist_FT]],INDEX(tbl_FT[Bezeichner],MATCH(tbl_BT[[#This Row],[Datum]],tbl_FT[Datum],0)),"")</f>
        <v/>
      </c>
      <c r="E34" s="6" t="b">
        <f>AND(tbl_BT[[#This Row],[Wochentag]]&lt;=5,NOT(tbl_BT[[#This Row],[Ist_FT]]))</f>
        <v>0</v>
      </c>
      <c r="F34" s="6" t="b">
        <f>NOT(tbl_BT[[#This Row],[Ist_AT]])</f>
        <v>1</v>
      </c>
      <c r="G34" s="3" t="str">
        <f>IF(tbl_BT[[#This Row],[Ist_AT]],IFERROR(_xlfn.AGGREGATE(14,6,tbl_BT[Datum]/((tbl_BT[Datum]&lt;tbl_BT[[#This Row],[Datum]])*tbl_BT[Ist_Frei]),1),""),"")</f>
        <v/>
      </c>
      <c r="H34" s="3" t="str">
        <f>IF(tbl_BT[[#This Row],[Ist_AT]],IFERROR(_xlfn.AGGREGATE(15,6,tbl_BT[Datum]/((tbl_BT[Datum]&gt;tbl_BT[[#This Row],[Datum]])*tbl_BT[Ist_Frei]),1),""),"")</f>
        <v/>
      </c>
      <c r="I34" s="7" t="str">
        <f>IFERROR(tbl_BT[[#This Row],[AT_frei_nach]]-tbl_BT[[#This Row],[AT_frei_vor]]-1,"")</f>
        <v/>
      </c>
      <c r="J34" t="b">
        <f>OR(tbl_BT[[#This Row],[Ist_Frei]],tbl_BT[[#This Row],[AT_Anzahl]]=1)</f>
        <v>1</v>
      </c>
      <c r="K34" s="1">
        <f>IF(tbl_BT[[#This Row],[Ist_BT_Prüfung]],IFERROR(_xlfn.AGGREGATE(14,6,tbl_BT[Datum]/((tbl_BT[Datum]&lt;tbl_BT[[#This Row],[Datum]])*NOT(tbl_BT[Ist_BT_Prüfung])),1),""),"")</f>
        <v>44953</v>
      </c>
      <c r="L34" s="1">
        <f>IF(tbl_BT[[#This Row],[Ist_BT_Prüfung]],IFERROR(_xlfn.AGGREGATE(15,6,tbl_BT[Datum]/((tbl_BT[Datum]&gt;tbl_BT[[#This Row],[Datum]])*NOT(tbl_BT[Ist_BT_Prüfung])),1),""),"")</f>
        <v>44956</v>
      </c>
      <c r="M34" s="2">
        <f>IF(tbl_BT[[#This Row],[Ist_BT_Prüfung]],COUNTIFS(tbl_BT[Datum],"&gt;"&amp;tbl_BT[[#This Row],[BT_AT_vor]],tbl_BT[Datum],"&lt;"&amp;tbl_BT[[#This Row],[BT_AT_nach]],tbl_BT[Ist_AT],TRUE),"")</f>
        <v>0</v>
      </c>
      <c r="N34" t="b">
        <f>AND(tbl_BT[[#This Row],[Ist_BT_Prüfung]],tbl_BT[[#This Row],[BT_AT_Anzahl]]&gt;0)</f>
        <v>0</v>
      </c>
      <c r="O34" t="b">
        <f>AND(tbl_BT[[#This Row],[Ist_BT_Ergebnis]],tbl_BT[[#This Row],[Ist_AT]])</f>
        <v>0</v>
      </c>
    </row>
    <row r="35" spans="1:15" x14ac:dyDescent="0.3">
      <c r="A35" s="3">
        <v>44955</v>
      </c>
      <c r="B35">
        <f>WEEKDAY(tbl_BT[[#This Row],[Datum]],2)</f>
        <v>7</v>
      </c>
      <c r="C35" t="b">
        <f>COUNTIFS(tbl_FT[Datum],tbl_BT[[#This Row],[Datum]])&gt;0</f>
        <v>0</v>
      </c>
      <c r="D35" t="str">
        <f>IF(tbl_BT[[#This Row],[Ist_FT]],INDEX(tbl_FT[Bezeichner],MATCH(tbl_BT[[#This Row],[Datum]],tbl_FT[Datum],0)),"")</f>
        <v/>
      </c>
      <c r="E35" s="6" t="b">
        <f>AND(tbl_BT[[#This Row],[Wochentag]]&lt;=5,NOT(tbl_BT[[#This Row],[Ist_FT]]))</f>
        <v>0</v>
      </c>
      <c r="F35" s="6" t="b">
        <f>NOT(tbl_BT[[#This Row],[Ist_AT]])</f>
        <v>1</v>
      </c>
      <c r="G35" s="3" t="str">
        <f>IF(tbl_BT[[#This Row],[Ist_AT]],IFERROR(_xlfn.AGGREGATE(14,6,tbl_BT[Datum]/((tbl_BT[Datum]&lt;tbl_BT[[#This Row],[Datum]])*tbl_BT[Ist_Frei]),1),""),"")</f>
        <v/>
      </c>
      <c r="H35" s="3" t="str">
        <f>IF(tbl_BT[[#This Row],[Ist_AT]],IFERROR(_xlfn.AGGREGATE(15,6,tbl_BT[Datum]/((tbl_BT[Datum]&gt;tbl_BT[[#This Row],[Datum]])*tbl_BT[Ist_Frei]),1),""),"")</f>
        <v/>
      </c>
      <c r="I35" s="7" t="str">
        <f>IFERROR(tbl_BT[[#This Row],[AT_frei_nach]]-tbl_BT[[#This Row],[AT_frei_vor]]-1,"")</f>
        <v/>
      </c>
      <c r="J35" t="b">
        <f>OR(tbl_BT[[#This Row],[Ist_Frei]],tbl_BT[[#This Row],[AT_Anzahl]]=1)</f>
        <v>1</v>
      </c>
      <c r="K35" s="1">
        <f>IF(tbl_BT[[#This Row],[Ist_BT_Prüfung]],IFERROR(_xlfn.AGGREGATE(14,6,tbl_BT[Datum]/((tbl_BT[Datum]&lt;tbl_BT[[#This Row],[Datum]])*NOT(tbl_BT[Ist_BT_Prüfung])),1),""),"")</f>
        <v>44953</v>
      </c>
      <c r="L35" s="1">
        <f>IF(tbl_BT[[#This Row],[Ist_BT_Prüfung]],IFERROR(_xlfn.AGGREGATE(15,6,tbl_BT[Datum]/((tbl_BT[Datum]&gt;tbl_BT[[#This Row],[Datum]])*NOT(tbl_BT[Ist_BT_Prüfung])),1),""),"")</f>
        <v>44956</v>
      </c>
      <c r="M35" s="2">
        <f>IF(tbl_BT[[#This Row],[Ist_BT_Prüfung]],COUNTIFS(tbl_BT[Datum],"&gt;"&amp;tbl_BT[[#This Row],[BT_AT_vor]],tbl_BT[Datum],"&lt;"&amp;tbl_BT[[#This Row],[BT_AT_nach]],tbl_BT[Ist_AT],TRUE),"")</f>
        <v>0</v>
      </c>
      <c r="N35" t="b">
        <f>AND(tbl_BT[[#This Row],[Ist_BT_Prüfung]],tbl_BT[[#This Row],[BT_AT_Anzahl]]&gt;0)</f>
        <v>0</v>
      </c>
      <c r="O35" t="b">
        <f>AND(tbl_BT[[#This Row],[Ist_BT_Ergebnis]],tbl_BT[[#This Row],[Ist_AT]])</f>
        <v>0</v>
      </c>
    </row>
    <row r="36" spans="1:15" x14ac:dyDescent="0.3">
      <c r="A36" s="3">
        <v>44956</v>
      </c>
      <c r="B36">
        <f>WEEKDAY(tbl_BT[[#This Row],[Datum]],2)</f>
        <v>1</v>
      </c>
      <c r="C36" t="b">
        <f>COUNTIFS(tbl_FT[Datum],tbl_BT[[#This Row],[Datum]])&gt;0</f>
        <v>0</v>
      </c>
      <c r="D36" t="str">
        <f>IF(tbl_BT[[#This Row],[Ist_FT]],INDEX(tbl_FT[Bezeichner],MATCH(tbl_BT[[#This Row],[Datum]],tbl_FT[Datum],0)),"")</f>
        <v/>
      </c>
      <c r="E36" s="6" t="b">
        <f>AND(tbl_BT[[#This Row],[Wochentag]]&lt;=5,NOT(tbl_BT[[#This Row],[Ist_FT]]))</f>
        <v>1</v>
      </c>
      <c r="F36" s="6" t="b">
        <f>NOT(tbl_BT[[#This Row],[Ist_AT]])</f>
        <v>0</v>
      </c>
      <c r="G36" s="3">
        <f>IF(tbl_BT[[#This Row],[Ist_AT]],IFERROR(_xlfn.AGGREGATE(14,6,tbl_BT[Datum]/((tbl_BT[Datum]&lt;tbl_BT[[#This Row],[Datum]])*tbl_BT[Ist_Frei]),1),""),"")</f>
        <v>44955</v>
      </c>
      <c r="H36" s="3">
        <f>IF(tbl_BT[[#This Row],[Ist_AT]],IFERROR(_xlfn.AGGREGATE(15,6,tbl_BT[Datum]/((tbl_BT[Datum]&gt;tbl_BT[[#This Row],[Datum]])*tbl_BT[Ist_Frei]),1),""),"")</f>
        <v>44961</v>
      </c>
      <c r="I36" s="7">
        <f>IFERROR(tbl_BT[[#This Row],[AT_frei_nach]]-tbl_BT[[#This Row],[AT_frei_vor]]-1,"")</f>
        <v>5</v>
      </c>
      <c r="J36" t="b">
        <f>OR(tbl_BT[[#This Row],[Ist_Frei]],tbl_BT[[#This Row],[AT_Anzahl]]=1)</f>
        <v>0</v>
      </c>
      <c r="K36" s="1" t="str">
        <f>IF(tbl_BT[[#This Row],[Ist_BT_Prüfung]],IFERROR(_xlfn.AGGREGATE(14,6,tbl_BT[Datum]/((tbl_BT[Datum]&lt;tbl_BT[[#This Row],[Datum]])*NOT(tbl_BT[Ist_BT_Prüfung])),1),""),"")</f>
        <v/>
      </c>
      <c r="L36" s="1" t="str">
        <f>IF(tbl_BT[[#This Row],[Ist_BT_Prüfung]],IFERROR(_xlfn.AGGREGATE(15,6,tbl_BT[Datum]/((tbl_BT[Datum]&gt;tbl_BT[[#This Row],[Datum]])*NOT(tbl_BT[Ist_BT_Prüfung])),1),""),"")</f>
        <v/>
      </c>
      <c r="M36" s="2" t="str">
        <f>IF(tbl_BT[[#This Row],[Ist_BT_Prüfung]],COUNTIFS(tbl_BT[Datum],"&gt;"&amp;tbl_BT[[#This Row],[BT_AT_vor]],tbl_BT[Datum],"&lt;"&amp;tbl_BT[[#This Row],[BT_AT_nach]],tbl_BT[Ist_AT],TRUE),"")</f>
        <v/>
      </c>
      <c r="N36" t="b">
        <f>AND(tbl_BT[[#This Row],[Ist_BT_Prüfung]],tbl_BT[[#This Row],[BT_AT_Anzahl]]&gt;0)</f>
        <v>0</v>
      </c>
      <c r="O36" t="b">
        <f>AND(tbl_BT[[#This Row],[Ist_BT_Ergebnis]],tbl_BT[[#This Row],[Ist_AT]])</f>
        <v>0</v>
      </c>
    </row>
    <row r="37" spans="1:15" x14ac:dyDescent="0.3">
      <c r="A37" s="3">
        <v>44957</v>
      </c>
      <c r="B37">
        <f>WEEKDAY(tbl_BT[[#This Row],[Datum]],2)</f>
        <v>2</v>
      </c>
      <c r="C37" t="b">
        <f>COUNTIFS(tbl_FT[Datum],tbl_BT[[#This Row],[Datum]])&gt;0</f>
        <v>0</v>
      </c>
      <c r="D37" t="str">
        <f>IF(tbl_BT[[#This Row],[Ist_FT]],INDEX(tbl_FT[Bezeichner],MATCH(tbl_BT[[#This Row],[Datum]],tbl_FT[Datum],0)),"")</f>
        <v/>
      </c>
      <c r="E37" s="6" t="b">
        <f>AND(tbl_BT[[#This Row],[Wochentag]]&lt;=5,NOT(tbl_BT[[#This Row],[Ist_FT]]))</f>
        <v>1</v>
      </c>
      <c r="F37" s="6" t="b">
        <f>NOT(tbl_BT[[#This Row],[Ist_AT]])</f>
        <v>0</v>
      </c>
      <c r="G37" s="3">
        <f>IF(tbl_BT[[#This Row],[Ist_AT]],IFERROR(_xlfn.AGGREGATE(14,6,tbl_BT[Datum]/((tbl_BT[Datum]&lt;tbl_BT[[#This Row],[Datum]])*tbl_BT[Ist_Frei]),1),""),"")</f>
        <v>44955</v>
      </c>
      <c r="H37" s="3">
        <f>IF(tbl_BT[[#This Row],[Ist_AT]],IFERROR(_xlfn.AGGREGATE(15,6,tbl_BT[Datum]/((tbl_BT[Datum]&gt;tbl_BT[[#This Row],[Datum]])*tbl_BT[Ist_Frei]),1),""),"")</f>
        <v>44961</v>
      </c>
      <c r="I37" s="7">
        <f>IFERROR(tbl_BT[[#This Row],[AT_frei_nach]]-tbl_BT[[#This Row],[AT_frei_vor]]-1,"")</f>
        <v>5</v>
      </c>
      <c r="J37" t="b">
        <f>OR(tbl_BT[[#This Row],[Ist_Frei]],tbl_BT[[#This Row],[AT_Anzahl]]=1)</f>
        <v>0</v>
      </c>
      <c r="K37" s="1" t="str">
        <f>IF(tbl_BT[[#This Row],[Ist_BT_Prüfung]],IFERROR(_xlfn.AGGREGATE(14,6,tbl_BT[Datum]/((tbl_BT[Datum]&lt;tbl_BT[[#This Row],[Datum]])*NOT(tbl_BT[Ist_BT_Prüfung])),1),""),"")</f>
        <v/>
      </c>
      <c r="L37" s="1" t="str">
        <f>IF(tbl_BT[[#This Row],[Ist_BT_Prüfung]],IFERROR(_xlfn.AGGREGATE(15,6,tbl_BT[Datum]/((tbl_BT[Datum]&gt;tbl_BT[[#This Row],[Datum]])*NOT(tbl_BT[Ist_BT_Prüfung])),1),""),"")</f>
        <v/>
      </c>
      <c r="M37" s="2" t="str">
        <f>IF(tbl_BT[[#This Row],[Ist_BT_Prüfung]],COUNTIFS(tbl_BT[Datum],"&gt;"&amp;tbl_BT[[#This Row],[BT_AT_vor]],tbl_BT[Datum],"&lt;"&amp;tbl_BT[[#This Row],[BT_AT_nach]],tbl_BT[Ist_AT],TRUE),"")</f>
        <v/>
      </c>
      <c r="N37" t="b">
        <f>AND(tbl_BT[[#This Row],[Ist_BT_Prüfung]],tbl_BT[[#This Row],[BT_AT_Anzahl]]&gt;0)</f>
        <v>0</v>
      </c>
      <c r="O37" t="b">
        <f>AND(tbl_BT[[#This Row],[Ist_BT_Ergebnis]],tbl_BT[[#This Row],[Ist_AT]])</f>
        <v>0</v>
      </c>
    </row>
    <row r="38" spans="1:15" x14ac:dyDescent="0.3">
      <c r="A38" s="3">
        <v>44958</v>
      </c>
      <c r="B38">
        <f>WEEKDAY(tbl_BT[[#This Row],[Datum]],2)</f>
        <v>3</v>
      </c>
      <c r="C38" t="b">
        <f>COUNTIFS(tbl_FT[Datum],tbl_BT[[#This Row],[Datum]])&gt;0</f>
        <v>0</v>
      </c>
      <c r="D38" t="str">
        <f>IF(tbl_BT[[#This Row],[Ist_FT]],INDEX(tbl_FT[Bezeichner],MATCH(tbl_BT[[#This Row],[Datum]],tbl_FT[Datum],0)),"")</f>
        <v/>
      </c>
      <c r="E38" s="6" t="b">
        <f>AND(tbl_BT[[#This Row],[Wochentag]]&lt;=5,NOT(tbl_BT[[#This Row],[Ist_FT]]))</f>
        <v>1</v>
      </c>
      <c r="F38" s="6" t="b">
        <f>NOT(tbl_BT[[#This Row],[Ist_AT]])</f>
        <v>0</v>
      </c>
      <c r="G38" s="3">
        <f>IF(tbl_BT[[#This Row],[Ist_AT]],IFERROR(_xlfn.AGGREGATE(14,6,tbl_BT[Datum]/((tbl_BT[Datum]&lt;tbl_BT[[#This Row],[Datum]])*tbl_BT[Ist_Frei]),1),""),"")</f>
        <v>44955</v>
      </c>
      <c r="H38" s="3">
        <f>IF(tbl_BT[[#This Row],[Ist_AT]],IFERROR(_xlfn.AGGREGATE(15,6,tbl_BT[Datum]/((tbl_BT[Datum]&gt;tbl_BT[[#This Row],[Datum]])*tbl_BT[Ist_Frei]),1),""),"")</f>
        <v>44961</v>
      </c>
      <c r="I38" s="7">
        <f>IFERROR(tbl_BT[[#This Row],[AT_frei_nach]]-tbl_BT[[#This Row],[AT_frei_vor]]-1,"")</f>
        <v>5</v>
      </c>
      <c r="J38" t="b">
        <f>OR(tbl_BT[[#This Row],[Ist_Frei]],tbl_BT[[#This Row],[AT_Anzahl]]=1)</f>
        <v>0</v>
      </c>
      <c r="K38" s="1" t="str">
        <f>IF(tbl_BT[[#This Row],[Ist_BT_Prüfung]],IFERROR(_xlfn.AGGREGATE(14,6,tbl_BT[Datum]/((tbl_BT[Datum]&lt;tbl_BT[[#This Row],[Datum]])*NOT(tbl_BT[Ist_BT_Prüfung])),1),""),"")</f>
        <v/>
      </c>
      <c r="L38" s="1" t="str">
        <f>IF(tbl_BT[[#This Row],[Ist_BT_Prüfung]],IFERROR(_xlfn.AGGREGATE(15,6,tbl_BT[Datum]/((tbl_BT[Datum]&gt;tbl_BT[[#This Row],[Datum]])*NOT(tbl_BT[Ist_BT_Prüfung])),1),""),"")</f>
        <v/>
      </c>
      <c r="M38" s="2" t="str">
        <f>IF(tbl_BT[[#This Row],[Ist_BT_Prüfung]],COUNTIFS(tbl_BT[Datum],"&gt;"&amp;tbl_BT[[#This Row],[BT_AT_vor]],tbl_BT[Datum],"&lt;"&amp;tbl_BT[[#This Row],[BT_AT_nach]],tbl_BT[Ist_AT],TRUE),"")</f>
        <v/>
      </c>
      <c r="N38" t="b">
        <f>AND(tbl_BT[[#This Row],[Ist_BT_Prüfung]],tbl_BT[[#This Row],[BT_AT_Anzahl]]&gt;0)</f>
        <v>0</v>
      </c>
      <c r="O38" t="b">
        <f>AND(tbl_BT[[#This Row],[Ist_BT_Ergebnis]],tbl_BT[[#This Row],[Ist_AT]])</f>
        <v>0</v>
      </c>
    </row>
    <row r="39" spans="1:15" x14ac:dyDescent="0.3">
      <c r="A39" s="3">
        <v>44959</v>
      </c>
      <c r="B39">
        <f>WEEKDAY(tbl_BT[[#This Row],[Datum]],2)</f>
        <v>4</v>
      </c>
      <c r="C39" t="b">
        <f>COUNTIFS(tbl_FT[Datum],tbl_BT[[#This Row],[Datum]])&gt;0</f>
        <v>0</v>
      </c>
      <c r="D39" t="str">
        <f>IF(tbl_BT[[#This Row],[Ist_FT]],INDEX(tbl_FT[Bezeichner],MATCH(tbl_BT[[#This Row],[Datum]],tbl_FT[Datum],0)),"")</f>
        <v/>
      </c>
      <c r="E39" s="6" t="b">
        <f>AND(tbl_BT[[#This Row],[Wochentag]]&lt;=5,NOT(tbl_BT[[#This Row],[Ist_FT]]))</f>
        <v>1</v>
      </c>
      <c r="F39" s="6" t="b">
        <f>NOT(tbl_BT[[#This Row],[Ist_AT]])</f>
        <v>0</v>
      </c>
      <c r="G39" s="3">
        <f>IF(tbl_BT[[#This Row],[Ist_AT]],IFERROR(_xlfn.AGGREGATE(14,6,tbl_BT[Datum]/((tbl_BT[Datum]&lt;tbl_BT[[#This Row],[Datum]])*tbl_BT[Ist_Frei]),1),""),"")</f>
        <v>44955</v>
      </c>
      <c r="H39" s="3">
        <f>IF(tbl_BT[[#This Row],[Ist_AT]],IFERROR(_xlfn.AGGREGATE(15,6,tbl_BT[Datum]/((tbl_BT[Datum]&gt;tbl_BT[[#This Row],[Datum]])*tbl_BT[Ist_Frei]),1),""),"")</f>
        <v>44961</v>
      </c>
      <c r="I39" s="7">
        <f>IFERROR(tbl_BT[[#This Row],[AT_frei_nach]]-tbl_BT[[#This Row],[AT_frei_vor]]-1,"")</f>
        <v>5</v>
      </c>
      <c r="J39" t="b">
        <f>OR(tbl_BT[[#This Row],[Ist_Frei]],tbl_BT[[#This Row],[AT_Anzahl]]=1)</f>
        <v>0</v>
      </c>
      <c r="K39" s="1" t="str">
        <f>IF(tbl_BT[[#This Row],[Ist_BT_Prüfung]],IFERROR(_xlfn.AGGREGATE(14,6,tbl_BT[Datum]/((tbl_BT[Datum]&lt;tbl_BT[[#This Row],[Datum]])*NOT(tbl_BT[Ist_BT_Prüfung])),1),""),"")</f>
        <v/>
      </c>
      <c r="L39" s="1" t="str">
        <f>IF(tbl_BT[[#This Row],[Ist_BT_Prüfung]],IFERROR(_xlfn.AGGREGATE(15,6,tbl_BT[Datum]/((tbl_BT[Datum]&gt;tbl_BT[[#This Row],[Datum]])*NOT(tbl_BT[Ist_BT_Prüfung])),1),""),"")</f>
        <v/>
      </c>
      <c r="M39" s="2" t="str">
        <f>IF(tbl_BT[[#This Row],[Ist_BT_Prüfung]],COUNTIFS(tbl_BT[Datum],"&gt;"&amp;tbl_BT[[#This Row],[BT_AT_vor]],tbl_BT[Datum],"&lt;"&amp;tbl_BT[[#This Row],[BT_AT_nach]],tbl_BT[Ist_AT],TRUE),"")</f>
        <v/>
      </c>
      <c r="N39" t="b">
        <f>AND(tbl_BT[[#This Row],[Ist_BT_Prüfung]],tbl_BT[[#This Row],[BT_AT_Anzahl]]&gt;0)</f>
        <v>0</v>
      </c>
      <c r="O39" t="b">
        <f>AND(tbl_BT[[#This Row],[Ist_BT_Ergebnis]],tbl_BT[[#This Row],[Ist_AT]])</f>
        <v>0</v>
      </c>
    </row>
    <row r="40" spans="1:15" x14ac:dyDescent="0.3">
      <c r="A40" s="3">
        <v>44960</v>
      </c>
      <c r="B40">
        <f>WEEKDAY(tbl_BT[[#This Row],[Datum]],2)</f>
        <v>5</v>
      </c>
      <c r="C40" t="b">
        <f>COUNTIFS(tbl_FT[Datum],tbl_BT[[#This Row],[Datum]])&gt;0</f>
        <v>0</v>
      </c>
      <c r="D40" t="str">
        <f>IF(tbl_BT[[#This Row],[Ist_FT]],INDEX(tbl_FT[Bezeichner],MATCH(tbl_BT[[#This Row],[Datum]],tbl_FT[Datum],0)),"")</f>
        <v/>
      </c>
      <c r="E40" s="6" t="b">
        <f>AND(tbl_BT[[#This Row],[Wochentag]]&lt;=5,NOT(tbl_BT[[#This Row],[Ist_FT]]))</f>
        <v>1</v>
      </c>
      <c r="F40" s="6" t="b">
        <f>NOT(tbl_BT[[#This Row],[Ist_AT]])</f>
        <v>0</v>
      </c>
      <c r="G40" s="3">
        <f>IF(tbl_BT[[#This Row],[Ist_AT]],IFERROR(_xlfn.AGGREGATE(14,6,tbl_BT[Datum]/((tbl_BT[Datum]&lt;tbl_BT[[#This Row],[Datum]])*tbl_BT[Ist_Frei]),1),""),"")</f>
        <v>44955</v>
      </c>
      <c r="H40" s="3">
        <f>IF(tbl_BT[[#This Row],[Ist_AT]],IFERROR(_xlfn.AGGREGATE(15,6,tbl_BT[Datum]/((tbl_BT[Datum]&gt;tbl_BT[[#This Row],[Datum]])*tbl_BT[Ist_Frei]),1),""),"")</f>
        <v>44961</v>
      </c>
      <c r="I40" s="7">
        <f>IFERROR(tbl_BT[[#This Row],[AT_frei_nach]]-tbl_BT[[#This Row],[AT_frei_vor]]-1,"")</f>
        <v>5</v>
      </c>
      <c r="J40" t="b">
        <f>OR(tbl_BT[[#This Row],[Ist_Frei]],tbl_BT[[#This Row],[AT_Anzahl]]=1)</f>
        <v>0</v>
      </c>
      <c r="K40" s="1" t="str">
        <f>IF(tbl_BT[[#This Row],[Ist_BT_Prüfung]],IFERROR(_xlfn.AGGREGATE(14,6,tbl_BT[Datum]/((tbl_BT[Datum]&lt;tbl_BT[[#This Row],[Datum]])*NOT(tbl_BT[Ist_BT_Prüfung])),1),""),"")</f>
        <v/>
      </c>
      <c r="L40" s="1" t="str">
        <f>IF(tbl_BT[[#This Row],[Ist_BT_Prüfung]],IFERROR(_xlfn.AGGREGATE(15,6,tbl_BT[Datum]/((tbl_BT[Datum]&gt;tbl_BT[[#This Row],[Datum]])*NOT(tbl_BT[Ist_BT_Prüfung])),1),""),"")</f>
        <v/>
      </c>
      <c r="M40" s="2" t="str">
        <f>IF(tbl_BT[[#This Row],[Ist_BT_Prüfung]],COUNTIFS(tbl_BT[Datum],"&gt;"&amp;tbl_BT[[#This Row],[BT_AT_vor]],tbl_BT[Datum],"&lt;"&amp;tbl_BT[[#This Row],[BT_AT_nach]],tbl_BT[Ist_AT],TRUE),"")</f>
        <v/>
      </c>
      <c r="N40" t="b">
        <f>AND(tbl_BT[[#This Row],[Ist_BT_Prüfung]],tbl_BT[[#This Row],[BT_AT_Anzahl]]&gt;0)</f>
        <v>0</v>
      </c>
      <c r="O40" t="b">
        <f>AND(tbl_BT[[#This Row],[Ist_BT_Ergebnis]],tbl_BT[[#This Row],[Ist_AT]])</f>
        <v>0</v>
      </c>
    </row>
    <row r="41" spans="1:15" x14ac:dyDescent="0.3">
      <c r="A41" s="3">
        <v>44961</v>
      </c>
      <c r="B41">
        <f>WEEKDAY(tbl_BT[[#This Row],[Datum]],2)</f>
        <v>6</v>
      </c>
      <c r="C41" t="b">
        <f>COUNTIFS(tbl_FT[Datum],tbl_BT[[#This Row],[Datum]])&gt;0</f>
        <v>0</v>
      </c>
      <c r="D41" t="str">
        <f>IF(tbl_BT[[#This Row],[Ist_FT]],INDEX(tbl_FT[Bezeichner],MATCH(tbl_BT[[#This Row],[Datum]],tbl_FT[Datum],0)),"")</f>
        <v/>
      </c>
      <c r="E41" s="6" t="b">
        <f>AND(tbl_BT[[#This Row],[Wochentag]]&lt;=5,NOT(tbl_BT[[#This Row],[Ist_FT]]))</f>
        <v>0</v>
      </c>
      <c r="F41" s="6" t="b">
        <f>NOT(tbl_BT[[#This Row],[Ist_AT]])</f>
        <v>1</v>
      </c>
      <c r="G41" s="3" t="str">
        <f>IF(tbl_BT[[#This Row],[Ist_AT]],IFERROR(_xlfn.AGGREGATE(14,6,tbl_BT[Datum]/((tbl_BT[Datum]&lt;tbl_BT[[#This Row],[Datum]])*tbl_BT[Ist_Frei]),1),""),"")</f>
        <v/>
      </c>
      <c r="H41" s="3" t="str">
        <f>IF(tbl_BT[[#This Row],[Ist_AT]],IFERROR(_xlfn.AGGREGATE(15,6,tbl_BT[Datum]/((tbl_BT[Datum]&gt;tbl_BT[[#This Row],[Datum]])*tbl_BT[Ist_Frei]),1),""),"")</f>
        <v/>
      </c>
      <c r="I41" s="7" t="str">
        <f>IFERROR(tbl_BT[[#This Row],[AT_frei_nach]]-tbl_BT[[#This Row],[AT_frei_vor]]-1,"")</f>
        <v/>
      </c>
      <c r="J41" t="b">
        <f>OR(tbl_BT[[#This Row],[Ist_Frei]],tbl_BT[[#This Row],[AT_Anzahl]]=1)</f>
        <v>1</v>
      </c>
      <c r="K41" s="1">
        <f>IF(tbl_BT[[#This Row],[Ist_BT_Prüfung]],IFERROR(_xlfn.AGGREGATE(14,6,tbl_BT[Datum]/((tbl_BT[Datum]&lt;tbl_BT[[#This Row],[Datum]])*NOT(tbl_BT[Ist_BT_Prüfung])),1),""),"")</f>
        <v>44960</v>
      </c>
      <c r="L41" s="1">
        <f>IF(tbl_BT[[#This Row],[Ist_BT_Prüfung]],IFERROR(_xlfn.AGGREGATE(15,6,tbl_BT[Datum]/((tbl_BT[Datum]&gt;tbl_BT[[#This Row],[Datum]])*NOT(tbl_BT[Ist_BT_Prüfung])),1),""),"")</f>
        <v>44963</v>
      </c>
      <c r="M41" s="2">
        <f>IF(tbl_BT[[#This Row],[Ist_BT_Prüfung]],COUNTIFS(tbl_BT[Datum],"&gt;"&amp;tbl_BT[[#This Row],[BT_AT_vor]],tbl_BT[Datum],"&lt;"&amp;tbl_BT[[#This Row],[BT_AT_nach]],tbl_BT[Ist_AT],TRUE),"")</f>
        <v>0</v>
      </c>
      <c r="N41" t="b">
        <f>AND(tbl_BT[[#This Row],[Ist_BT_Prüfung]],tbl_BT[[#This Row],[BT_AT_Anzahl]]&gt;0)</f>
        <v>0</v>
      </c>
      <c r="O41" t="b">
        <f>AND(tbl_BT[[#This Row],[Ist_BT_Ergebnis]],tbl_BT[[#This Row],[Ist_AT]])</f>
        <v>0</v>
      </c>
    </row>
    <row r="42" spans="1:15" x14ac:dyDescent="0.3">
      <c r="A42" s="3">
        <v>44962</v>
      </c>
      <c r="B42">
        <f>WEEKDAY(tbl_BT[[#This Row],[Datum]],2)</f>
        <v>7</v>
      </c>
      <c r="C42" t="b">
        <f>COUNTIFS(tbl_FT[Datum],tbl_BT[[#This Row],[Datum]])&gt;0</f>
        <v>0</v>
      </c>
      <c r="D42" t="str">
        <f>IF(tbl_BT[[#This Row],[Ist_FT]],INDEX(tbl_FT[Bezeichner],MATCH(tbl_BT[[#This Row],[Datum]],tbl_FT[Datum],0)),"")</f>
        <v/>
      </c>
      <c r="E42" s="6" t="b">
        <f>AND(tbl_BT[[#This Row],[Wochentag]]&lt;=5,NOT(tbl_BT[[#This Row],[Ist_FT]]))</f>
        <v>0</v>
      </c>
      <c r="F42" s="6" t="b">
        <f>NOT(tbl_BT[[#This Row],[Ist_AT]])</f>
        <v>1</v>
      </c>
      <c r="G42" s="3" t="str">
        <f>IF(tbl_BT[[#This Row],[Ist_AT]],IFERROR(_xlfn.AGGREGATE(14,6,tbl_BT[Datum]/((tbl_BT[Datum]&lt;tbl_BT[[#This Row],[Datum]])*tbl_BT[Ist_Frei]),1),""),"")</f>
        <v/>
      </c>
      <c r="H42" s="3" t="str">
        <f>IF(tbl_BT[[#This Row],[Ist_AT]],IFERROR(_xlfn.AGGREGATE(15,6,tbl_BT[Datum]/((tbl_BT[Datum]&gt;tbl_BT[[#This Row],[Datum]])*tbl_BT[Ist_Frei]),1),""),"")</f>
        <v/>
      </c>
      <c r="I42" s="7" t="str">
        <f>IFERROR(tbl_BT[[#This Row],[AT_frei_nach]]-tbl_BT[[#This Row],[AT_frei_vor]]-1,"")</f>
        <v/>
      </c>
      <c r="J42" t="b">
        <f>OR(tbl_BT[[#This Row],[Ist_Frei]],tbl_BT[[#This Row],[AT_Anzahl]]=1)</f>
        <v>1</v>
      </c>
      <c r="K42" s="1">
        <f>IF(tbl_BT[[#This Row],[Ist_BT_Prüfung]],IFERROR(_xlfn.AGGREGATE(14,6,tbl_BT[Datum]/((tbl_BT[Datum]&lt;tbl_BT[[#This Row],[Datum]])*NOT(tbl_BT[Ist_BT_Prüfung])),1),""),"")</f>
        <v>44960</v>
      </c>
      <c r="L42" s="1">
        <f>IF(tbl_BT[[#This Row],[Ist_BT_Prüfung]],IFERROR(_xlfn.AGGREGATE(15,6,tbl_BT[Datum]/((tbl_BT[Datum]&gt;tbl_BT[[#This Row],[Datum]])*NOT(tbl_BT[Ist_BT_Prüfung])),1),""),"")</f>
        <v>44963</v>
      </c>
      <c r="M42" s="2">
        <f>IF(tbl_BT[[#This Row],[Ist_BT_Prüfung]],COUNTIFS(tbl_BT[Datum],"&gt;"&amp;tbl_BT[[#This Row],[BT_AT_vor]],tbl_BT[Datum],"&lt;"&amp;tbl_BT[[#This Row],[BT_AT_nach]],tbl_BT[Ist_AT],TRUE),"")</f>
        <v>0</v>
      </c>
      <c r="N42" t="b">
        <f>AND(tbl_BT[[#This Row],[Ist_BT_Prüfung]],tbl_BT[[#This Row],[BT_AT_Anzahl]]&gt;0)</f>
        <v>0</v>
      </c>
      <c r="O42" t="b">
        <f>AND(tbl_BT[[#This Row],[Ist_BT_Ergebnis]],tbl_BT[[#This Row],[Ist_AT]])</f>
        <v>0</v>
      </c>
    </row>
    <row r="43" spans="1:15" x14ac:dyDescent="0.3">
      <c r="A43" s="3">
        <v>44963</v>
      </c>
      <c r="B43">
        <f>WEEKDAY(tbl_BT[[#This Row],[Datum]],2)</f>
        <v>1</v>
      </c>
      <c r="C43" t="b">
        <f>COUNTIFS(tbl_FT[Datum],tbl_BT[[#This Row],[Datum]])&gt;0</f>
        <v>0</v>
      </c>
      <c r="D43" t="str">
        <f>IF(tbl_BT[[#This Row],[Ist_FT]],INDEX(tbl_FT[Bezeichner],MATCH(tbl_BT[[#This Row],[Datum]],tbl_FT[Datum],0)),"")</f>
        <v/>
      </c>
      <c r="E43" s="6" t="b">
        <f>AND(tbl_BT[[#This Row],[Wochentag]]&lt;=5,NOT(tbl_BT[[#This Row],[Ist_FT]]))</f>
        <v>1</v>
      </c>
      <c r="F43" s="6" t="b">
        <f>NOT(tbl_BT[[#This Row],[Ist_AT]])</f>
        <v>0</v>
      </c>
      <c r="G43" s="3">
        <f>IF(tbl_BT[[#This Row],[Ist_AT]],IFERROR(_xlfn.AGGREGATE(14,6,tbl_BT[Datum]/((tbl_BT[Datum]&lt;tbl_BT[[#This Row],[Datum]])*tbl_BT[Ist_Frei]),1),""),"")</f>
        <v>44962</v>
      </c>
      <c r="H43" s="3">
        <f>IF(tbl_BT[[#This Row],[Ist_AT]],IFERROR(_xlfn.AGGREGATE(15,6,tbl_BT[Datum]/((tbl_BT[Datum]&gt;tbl_BT[[#This Row],[Datum]])*tbl_BT[Ist_Frei]),1),""),"")</f>
        <v>44968</v>
      </c>
      <c r="I43" s="7">
        <f>IFERROR(tbl_BT[[#This Row],[AT_frei_nach]]-tbl_BT[[#This Row],[AT_frei_vor]]-1,"")</f>
        <v>5</v>
      </c>
      <c r="J43" t="b">
        <f>OR(tbl_BT[[#This Row],[Ist_Frei]],tbl_BT[[#This Row],[AT_Anzahl]]=1)</f>
        <v>0</v>
      </c>
      <c r="K43" s="1" t="str">
        <f>IF(tbl_BT[[#This Row],[Ist_BT_Prüfung]],IFERROR(_xlfn.AGGREGATE(14,6,tbl_BT[Datum]/((tbl_BT[Datum]&lt;tbl_BT[[#This Row],[Datum]])*NOT(tbl_BT[Ist_BT_Prüfung])),1),""),"")</f>
        <v/>
      </c>
      <c r="L43" s="1" t="str">
        <f>IF(tbl_BT[[#This Row],[Ist_BT_Prüfung]],IFERROR(_xlfn.AGGREGATE(15,6,tbl_BT[Datum]/((tbl_BT[Datum]&gt;tbl_BT[[#This Row],[Datum]])*NOT(tbl_BT[Ist_BT_Prüfung])),1),""),"")</f>
        <v/>
      </c>
      <c r="M43" s="2" t="str">
        <f>IF(tbl_BT[[#This Row],[Ist_BT_Prüfung]],COUNTIFS(tbl_BT[Datum],"&gt;"&amp;tbl_BT[[#This Row],[BT_AT_vor]],tbl_BT[Datum],"&lt;"&amp;tbl_BT[[#This Row],[BT_AT_nach]],tbl_BT[Ist_AT],TRUE),"")</f>
        <v/>
      </c>
      <c r="N43" t="b">
        <f>AND(tbl_BT[[#This Row],[Ist_BT_Prüfung]],tbl_BT[[#This Row],[BT_AT_Anzahl]]&gt;0)</f>
        <v>0</v>
      </c>
      <c r="O43" t="b">
        <f>AND(tbl_BT[[#This Row],[Ist_BT_Ergebnis]],tbl_BT[[#This Row],[Ist_AT]])</f>
        <v>0</v>
      </c>
    </row>
    <row r="44" spans="1:15" x14ac:dyDescent="0.3">
      <c r="A44" s="3">
        <v>44964</v>
      </c>
      <c r="B44">
        <f>WEEKDAY(tbl_BT[[#This Row],[Datum]],2)</f>
        <v>2</v>
      </c>
      <c r="C44" t="b">
        <f>COUNTIFS(tbl_FT[Datum],tbl_BT[[#This Row],[Datum]])&gt;0</f>
        <v>0</v>
      </c>
      <c r="D44" t="str">
        <f>IF(tbl_BT[[#This Row],[Ist_FT]],INDEX(tbl_FT[Bezeichner],MATCH(tbl_BT[[#This Row],[Datum]],tbl_FT[Datum],0)),"")</f>
        <v/>
      </c>
      <c r="E44" s="6" t="b">
        <f>AND(tbl_BT[[#This Row],[Wochentag]]&lt;=5,NOT(tbl_BT[[#This Row],[Ist_FT]]))</f>
        <v>1</v>
      </c>
      <c r="F44" s="6" t="b">
        <f>NOT(tbl_BT[[#This Row],[Ist_AT]])</f>
        <v>0</v>
      </c>
      <c r="G44" s="3">
        <f>IF(tbl_BT[[#This Row],[Ist_AT]],IFERROR(_xlfn.AGGREGATE(14,6,tbl_BT[Datum]/((tbl_BT[Datum]&lt;tbl_BT[[#This Row],[Datum]])*tbl_BT[Ist_Frei]),1),""),"")</f>
        <v>44962</v>
      </c>
      <c r="H44" s="3">
        <f>IF(tbl_BT[[#This Row],[Ist_AT]],IFERROR(_xlfn.AGGREGATE(15,6,tbl_BT[Datum]/((tbl_BT[Datum]&gt;tbl_BT[[#This Row],[Datum]])*tbl_BT[Ist_Frei]),1),""),"")</f>
        <v>44968</v>
      </c>
      <c r="I44" s="7">
        <f>IFERROR(tbl_BT[[#This Row],[AT_frei_nach]]-tbl_BT[[#This Row],[AT_frei_vor]]-1,"")</f>
        <v>5</v>
      </c>
      <c r="J44" t="b">
        <f>OR(tbl_BT[[#This Row],[Ist_Frei]],tbl_BT[[#This Row],[AT_Anzahl]]=1)</f>
        <v>0</v>
      </c>
      <c r="K44" s="1" t="str">
        <f>IF(tbl_BT[[#This Row],[Ist_BT_Prüfung]],IFERROR(_xlfn.AGGREGATE(14,6,tbl_BT[Datum]/((tbl_BT[Datum]&lt;tbl_BT[[#This Row],[Datum]])*NOT(tbl_BT[Ist_BT_Prüfung])),1),""),"")</f>
        <v/>
      </c>
      <c r="L44" s="1" t="str">
        <f>IF(tbl_BT[[#This Row],[Ist_BT_Prüfung]],IFERROR(_xlfn.AGGREGATE(15,6,tbl_BT[Datum]/((tbl_BT[Datum]&gt;tbl_BT[[#This Row],[Datum]])*NOT(tbl_BT[Ist_BT_Prüfung])),1),""),"")</f>
        <v/>
      </c>
      <c r="M44" s="2" t="str">
        <f>IF(tbl_BT[[#This Row],[Ist_BT_Prüfung]],COUNTIFS(tbl_BT[Datum],"&gt;"&amp;tbl_BT[[#This Row],[BT_AT_vor]],tbl_BT[Datum],"&lt;"&amp;tbl_BT[[#This Row],[BT_AT_nach]],tbl_BT[Ist_AT],TRUE),"")</f>
        <v/>
      </c>
      <c r="N44" t="b">
        <f>AND(tbl_BT[[#This Row],[Ist_BT_Prüfung]],tbl_BT[[#This Row],[BT_AT_Anzahl]]&gt;0)</f>
        <v>0</v>
      </c>
      <c r="O44" t="b">
        <f>AND(tbl_BT[[#This Row],[Ist_BT_Ergebnis]],tbl_BT[[#This Row],[Ist_AT]])</f>
        <v>0</v>
      </c>
    </row>
    <row r="45" spans="1:15" x14ac:dyDescent="0.3">
      <c r="A45" s="3">
        <v>44965</v>
      </c>
      <c r="B45">
        <f>WEEKDAY(tbl_BT[[#This Row],[Datum]],2)</f>
        <v>3</v>
      </c>
      <c r="C45" t="b">
        <f>COUNTIFS(tbl_FT[Datum],tbl_BT[[#This Row],[Datum]])&gt;0</f>
        <v>0</v>
      </c>
      <c r="D45" t="str">
        <f>IF(tbl_BT[[#This Row],[Ist_FT]],INDEX(tbl_FT[Bezeichner],MATCH(tbl_BT[[#This Row],[Datum]],tbl_FT[Datum],0)),"")</f>
        <v/>
      </c>
      <c r="E45" s="6" t="b">
        <f>AND(tbl_BT[[#This Row],[Wochentag]]&lt;=5,NOT(tbl_BT[[#This Row],[Ist_FT]]))</f>
        <v>1</v>
      </c>
      <c r="F45" s="6" t="b">
        <f>NOT(tbl_BT[[#This Row],[Ist_AT]])</f>
        <v>0</v>
      </c>
      <c r="G45" s="3">
        <f>IF(tbl_BT[[#This Row],[Ist_AT]],IFERROR(_xlfn.AGGREGATE(14,6,tbl_BT[Datum]/((tbl_BT[Datum]&lt;tbl_BT[[#This Row],[Datum]])*tbl_BT[Ist_Frei]),1),""),"")</f>
        <v>44962</v>
      </c>
      <c r="H45" s="3">
        <f>IF(tbl_BT[[#This Row],[Ist_AT]],IFERROR(_xlfn.AGGREGATE(15,6,tbl_BT[Datum]/((tbl_BT[Datum]&gt;tbl_BT[[#This Row],[Datum]])*tbl_BT[Ist_Frei]),1),""),"")</f>
        <v>44968</v>
      </c>
      <c r="I45" s="7">
        <f>IFERROR(tbl_BT[[#This Row],[AT_frei_nach]]-tbl_BT[[#This Row],[AT_frei_vor]]-1,"")</f>
        <v>5</v>
      </c>
      <c r="J45" t="b">
        <f>OR(tbl_BT[[#This Row],[Ist_Frei]],tbl_BT[[#This Row],[AT_Anzahl]]=1)</f>
        <v>0</v>
      </c>
      <c r="K45" s="1" t="str">
        <f>IF(tbl_BT[[#This Row],[Ist_BT_Prüfung]],IFERROR(_xlfn.AGGREGATE(14,6,tbl_BT[Datum]/((tbl_BT[Datum]&lt;tbl_BT[[#This Row],[Datum]])*NOT(tbl_BT[Ist_BT_Prüfung])),1),""),"")</f>
        <v/>
      </c>
      <c r="L45" s="1" t="str">
        <f>IF(tbl_BT[[#This Row],[Ist_BT_Prüfung]],IFERROR(_xlfn.AGGREGATE(15,6,tbl_BT[Datum]/((tbl_BT[Datum]&gt;tbl_BT[[#This Row],[Datum]])*NOT(tbl_BT[Ist_BT_Prüfung])),1),""),"")</f>
        <v/>
      </c>
      <c r="M45" s="2" t="str">
        <f>IF(tbl_BT[[#This Row],[Ist_BT_Prüfung]],COUNTIFS(tbl_BT[Datum],"&gt;"&amp;tbl_BT[[#This Row],[BT_AT_vor]],tbl_BT[Datum],"&lt;"&amp;tbl_BT[[#This Row],[BT_AT_nach]],tbl_BT[Ist_AT],TRUE),"")</f>
        <v/>
      </c>
      <c r="N45" t="b">
        <f>AND(tbl_BT[[#This Row],[Ist_BT_Prüfung]],tbl_BT[[#This Row],[BT_AT_Anzahl]]&gt;0)</f>
        <v>0</v>
      </c>
      <c r="O45" t="b">
        <f>AND(tbl_BT[[#This Row],[Ist_BT_Ergebnis]],tbl_BT[[#This Row],[Ist_AT]])</f>
        <v>0</v>
      </c>
    </row>
    <row r="46" spans="1:15" x14ac:dyDescent="0.3">
      <c r="A46" s="3">
        <v>44966</v>
      </c>
      <c r="B46">
        <f>WEEKDAY(tbl_BT[[#This Row],[Datum]],2)</f>
        <v>4</v>
      </c>
      <c r="C46" t="b">
        <f>COUNTIFS(tbl_FT[Datum],tbl_BT[[#This Row],[Datum]])&gt;0</f>
        <v>0</v>
      </c>
      <c r="D46" t="str">
        <f>IF(tbl_BT[[#This Row],[Ist_FT]],INDEX(tbl_FT[Bezeichner],MATCH(tbl_BT[[#This Row],[Datum]],tbl_FT[Datum],0)),"")</f>
        <v/>
      </c>
      <c r="E46" s="6" t="b">
        <f>AND(tbl_BT[[#This Row],[Wochentag]]&lt;=5,NOT(tbl_BT[[#This Row],[Ist_FT]]))</f>
        <v>1</v>
      </c>
      <c r="F46" s="6" t="b">
        <f>NOT(tbl_BT[[#This Row],[Ist_AT]])</f>
        <v>0</v>
      </c>
      <c r="G46" s="3">
        <f>IF(tbl_BT[[#This Row],[Ist_AT]],IFERROR(_xlfn.AGGREGATE(14,6,tbl_BT[Datum]/((tbl_BT[Datum]&lt;tbl_BT[[#This Row],[Datum]])*tbl_BT[Ist_Frei]),1),""),"")</f>
        <v>44962</v>
      </c>
      <c r="H46" s="3">
        <f>IF(tbl_BT[[#This Row],[Ist_AT]],IFERROR(_xlfn.AGGREGATE(15,6,tbl_BT[Datum]/((tbl_BT[Datum]&gt;tbl_BT[[#This Row],[Datum]])*tbl_BT[Ist_Frei]),1),""),"")</f>
        <v>44968</v>
      </c>
      <c r="I46" s="7">
        <f>IFERROR(tbl_BT[[#This Row],[AT_frei_nach]]-tbl_BT[[#This Row],[AT_frei_vor]]-1,"")</f>
        <v>5</v>
      </c>
      <c r="J46" t="b">
        <f>OR(tbl_BT[[#This Row],[Ist_Frei]],tbl_BT[[#This Row],[AT_Anzahl]]=1)</f>
        <v>0</v>
      </c>
      <c r="K46" s="1" t="str">
        <f>IF(tbl_BT[[#This Row],[Ist_BT_Prüfung]],IFERROR(_xlfn.AGGREGATE(14,6,tbl_BT[Datum]/((tbl_BT[Datum]&lt;tbl_BT[[#This Row],[Datum]])*NOT(tbl_BT[Ist_BT_Prüfung])),1),""),"")</f>
        <v/>
      </c>
      <c r="L46" s="1" t="str">
        <f>IF(tbl_BT[[#This Row],[Ist_BT_Prüfung]],IFERROR(_xlfn.AGGREGATE(15,6,tbl_BT[Datum]/((tbl_BT[Datum]&gt;tbl_BT[[#This Row],[Datum]])*NOT(tbl_BT[Ist_BT_Prüfung])),1),""),"")</f>
        <v/>
      </c>
      <c r="M46" s="2" t="str">
        <f>IF(tbl_BT[[#This Row],[Ist_BT_Prüfung]],COUNTIFS(tbl_BT[Datum],"&gt;"&amp;tbl_BT[[#This Row],[BT_AT_vor]],tbl_BT[Datum],"&lt;"&amp;tbl_BT[[#This Row],[BT_AT_nach]],tbl_BT[Ist_AT],TRUE),"")</f>
        <v/>
      </c>
      <c r="N46" t="b">
        <f>AND(tbl_BT[[#This Row],[Ist_BT_Prüfung]],tbl_BT[[#This Row],[BT_AT_Anzahl]]&gt;0)</f>
        <v>0</v>
      </c>
      <c r="O46" t="b">
        <f>AND(tbl_BT[[#This Row],[Ist_BT_Ergebnis]],tbl_BT[[#This Row],[Ist_AT]])</f>
        <v>0</v>
      </c>
    </row>
    <row r="47" spans="1:15" x14ac:dyDescent="0.3">
      <c r="A47" s="3">
        <v>44967</v>
      </c>
      <c r="B47">
        <f>WEEKDAY(tbl_BT[[#This Row],[Datum]],2)</f>
        <v>5</v>
      </c>
      <c r="C47" t="b">
        <f>COUNTIFS(tbl_FT[Datum],tbl_BT[[#This Row],[Datum]])&gt;0</f>
        <v>0</v>
      </c>
      <c r="D47" t="str">
        <f>IF(tbl_BT[[#This Row],[Ist_FT]],INDEX(tbl_FT[Bezeichner],MATCH(tbl_BT[[#This Row],[Datum]],tbl_FT[Datum],0)),"")</f>
        <v/>
      </c>
      <c r="E47" s="6" t="b">
        <f>AND(tbl_BT[[#This Row],[Wochentag]]&lt;=5,NOT(tbl_BT[[#This Row],[Ist_FT]]))</f>
        <v>1</v>
      </c>
      <c r="F47" s="6" t="b">
        <f>NOT(tbl_BT[[#This Row],[Ist_AT]])</f>
        <v>0</v>
      </c>
      <c r="G47" s="3">
        <f>IF(tbl_BT[[#This Row],[Ist_AT]],IFERROR(_xlfn.AGGREGATE(14,6,tbl_BT[Datum]/((tbl_BT[Datum]&lt;tbl_BT[[#This Row],[Datum]])*tbl_BT[Ist_Frei]),1),""),"")</f>
        <v>44962</v>
      </c>
      <c r="H47" s="3">
        <f>IF(tbl_BT[[#This Row],[Ist_AT]],IFERROR(_xlfn.AGGREGATE(15,6,tbl_BT[Datum]/((tbl_BT[Datum]&gt;tbl_BT[[#This Row],[Datum]])*tbl_BT[Ist_Frei]),1),""),"")</f>
        <v>44968</v>
      </c>
      <c r="I47" s="7">
        <f>IFERROR(tbl_BT[[#This Row],[AT_frei_nach]]-tbl_BT[[#This Row],[AT_frei_vor]]-1,"")</f>
        <v>5</v>
      </c>
      <c r="J47" t="b">
        <f>OR(tbl_BT[[#This Row],[Ist_Frei]],tbl_BT[[#This Row],[AT_Anzahl]]=1)</f>
        <v>0</v>
      </c>
      <c r="K47" s="1" t="str">
        <f>IF(tbl_BT[[#This Row],[Ist_BT_Prüfung]],IFERROR(_xlfn.AGGREGATE(14,6,tbl_BT[Datum]/((tbl_BT[Datum]&lt;tbl_BT[[#This Row],[Datum]])*NOT(tbl_BT[Ist_BT_Prüfung])),1),""),"")</f>
        <v/>
      </c>
      <c r="L47" s="1" t="str">
        <f>IF(tbl_BT[[#This Row],[Ist_BT_Prüfung]],IFERROR(_xlfn.AGGREGATE(15,6,tbl_BT[Datum]/((tbl_BT[Datum]&gt;tbl_BT[[#This Row],[Datum]])*NOT(tbl_BT[Ist_BT_Prüfung])),1),""),"")</f>
        <v/>
      </c>
      <c r="M47" s="2" t="str">
        <f>IF(tbl_BT[[#This Row],[Ist_BT_Prüfung]],COUNTIFS(tbl_BT[Datum],"&gt;"&amp;tbl_BT[[#This Row],[BT_AT_vor]],tbl_BT[Datum],"&lt;"&amp;tbl_BT[[#This Row],[BT_AT_nach]],tbl_BT[Ist_AT],TRUE),"")</f>
        <v/>
      </c>
      <c r="N47" t="b">
        <f>AND(tbl_BT[[#This Row],[Ist_BT_Prüfung]],tbl_BT[[#This Row],[BT_AT_Anzahl]]&gt;0)</f>
        <v>0</v>
      </c>
      <c r="O47" t="b">
        <f>AND(tbl_BT[[#This Row],[Ist_BT_Ergebnis]],tbl_BT[[#This Row],[Ist_AT]])</f>
        <v>0</v>
      </c>
    </row>
    <row r="48" spans="1:15" x14ac:dyDescent="0.3">
      <c r="A48" s="3">
        <v>44968</v>
      </c>
      <c r="B48">
        <f>WEEKDAY(tbl_BT[[#This Row],[Datum]],2)</f>
        <v>6</v>
      </c>
      <c r="C48" t="b">
        <f>COUNTIFS(tbl_FT[Datum],tbl_BT[[#This Row],[Datum]])&gt;0</f>
        <v>0</v>
      </c>
      <c r="D48" t="str">
        <f>IF(tbl_BT[[#This Row],[Ist_FT]],INDEX(tbl_FT[Bezeichner],MATCH(tbl_BT[[#This Row],[Datum]],tbl_FT[Datum],0)),"")</f>
        <v/>
      </c>
      <c r="E48" s="6" t="b">
        <f>AND(tbl_BT[[#This Row],[Wochentag]]&lt;=5,NOT(tbl_BT[[#This Row],[Ist_FT]]))</f>
        <v>0</v>
      </c>
      <c r="F48" s="6" t="b">
        <f>NOT(tbl_BT[[#This Row],[Ist_AT]])</f>
        <v>1</v>
      </c>
      <c r="G48" s="3" t="str">
        <f>IF(tbl_BT[[#This Row],[Ist_AT]],IFERROR(_xlfn.AGGREGATE(14,6,tbl_BT[Datum]/((tbl_BT[Datum]&lt;tbl_BT[[#This Row],[Datum]])*tbl_BT[Ist_Frei]),1),""),"")</f>
        <v/>
      </c>
      <c r="H48" s="3" t="str">
        <f>IF(tbl_BT[[#This Row],[Ist_AT]],IFERROR(_xlfn.AGGREGATE(15,6,tbl_BT[Datum]/((tbl_BT[Datum]&gt;tbl_BT[[#This Row],[Datum]])*tbl_BT[Ist_Frei]),1),""),"")</f>
        <v/>
      </c>
      <c r="I48" s="7" t="str">
        <f>IFERROR(tbl_BT[[#This Row],[AT_frei_nach]]-tbl_BT[[#This Row],[AT_frei_vor]]-1,"")</f>
        <v/>
      </c>
      <c r="J48" t="b">
        <f>OR(tbl_BT[[#This Row],[Ist_Frei]],tbl_BT[[#This Row],[AT_Anzahl]]=1)</f>
        <v>1</v>
      </c>
      <c r="K48" s="1">
        <f>IF(tbl_BT[[#This Row],[Ist_BT_Prüfung]],IFERROR(_xlfn.AGGREGATE(14,6,tbl_BT[Datum]/((tbl_BT[Datum]&lt;tbl_BT[[#This Row],[Datum]])*NOT(tbl_BT[Ist_BT_Prüfung])),1),""),"")</f>
        <v>44967</v>
      </c>
      <c r="L48" s="1">
        <f>IF(tbl_BT[[#This Row],[Ist_BT_Prüfung]],IFERROR(_xlfn.AGGREGATE(15,6,tbl_BT[Datum]/((tbl_BT[Datum]&gt;tbl_BT[[#This Row],[Datum]])*NOT(tbl_BT[Ist_BT_Prüfung])),1),""),"")</f>
        <v>44970</v>
      </c>
      <c r="M48" s="2">
        <f>IF(tbl_BT[[#This Row],[Ist_BT_Prüfung]],COUNTIFS(tbl_BT[Datum],"&gt;"&amp;tbl_BT[[#This Row],[BT_AT_vor]],tbl_BT[Datum],"&lt;"&amp;tbl_BT[[#This Row],[BT_AT_nach]],tbl_BT[Ist_AT],TRUE),"")</f>
        <v>0</v>
      </c>
      <c r="N48" t="b">
        <f>AND(tbl_BT[[#This Row],[Ist_BT_Prüfung]],tbl_BT[[#This Row],[BT_AT_Anzahl]]&gt;0)</f>
        <v>0</v>
      </c>
      <c r="O48" t="b">
        <f>AND(tbl_BT[[#This Row],[Ist_BT_Ergebnis]],tbl_BT[[#This Row],[Ist_AT]])</f>
        <v>0</v>
      </c>
    </row>
    <row r="49" spans="1:15" x14ac:dyDescent="0.3">
      <c r="A49" s="3">
        <v>44969</v>
      </c>
      <c r="B49">
        <f>WEEKDAY(tbl_BT[[#This Row],[Datum]],2)</f>
        <v>7</v>
      </c>
      <c r="C49" t="b">
        <f>COUNTIFS(tbl_FT[Datum],tbl_BT[[#This Row],[Datum]])&gt;0</f>
        <v>0</v>
      </c>
      <c r="D49" t="str">
        <f>IF(tbl_BT[[#This Row],[Ist_FT]],INDEX(tbl_FT[Bezeichner],MATCH(tbl_BT[[#This Row],[Datum]],tbl_FT[Datum],0)),"")</f>
        <v/>
      </c>
      <c r="E49" s="6" t="b">
        <f>AND(tbl_BT[[#This Row],[Wochentag]]&lt;=5,NOT(tbl_BT[[#This Row],[Ist_FT]]))</f>
        <v>0</v>
      </c>
      <c r="F49" s="6" t="b">
        <f>NOT(tbl_BT[[#This Row],[Ist_AT]])</f>
        <v>1</v>
      </c>
      <c r="G49" s="3" t="str">
        <f>IF(tbl_BT[[#This Row],[Ist_AT]],IFERROR(_xlfn.AGGREGATE(14,6,tbl_BT[Datum]/((tbl_BT[Datum]&lt;tbl_BT[[#This Row],[Datum]])*tbl_BT[Ist_Frei]),1),""),"")</f>
        <v/>
      </c>
      <c r="H49" s="3" t="str">
        <f>IF(tbl_BT[[#This Row],[Ist_AT]],IFERROR(_xlfn.AGGREGATE(15,6,tbl_BT[Datum]/((tbl_BT[Datum]&gt;tbl_BT[[#This Row],[Datum]])*tbl_BT[Ist_Frei]),1),""),"")</f>
        <v/>
      </c>
      <c r="I49" s="7" t="str">
        <f>IFERROR(tbl_BT[[#This Row],[AT_frei_nach]]-tbl_BT[[#This Row],[AT_frei_vor]]-1,"")</f>
        <v/>
      </c>
      <c r="J49" t="b">
        <f>OR(tbl_BT[[#This Row],[Ist_Frei]],tbl_BT[[#This Row],[AT_Anzahl]]=1)</f>
        <v>1</v>
      </c>
      <c r="K49" s="1">
        <f>IF(tbl_BT[[#This Row],[Ist_BT_Prüfung]],IFERROR(_xlfn.AGGREGATE(14,6,tbl_BT[Datum]/((tbl_BT[Datum]&lt;tbl_BT[[#This Row],[Datum]])*NOT(tbl_BT[Ist_BT_Prüfung])),1),""),"")</f>
        <v>44967</v>
      </c>
      <c r="L49" s="1">
        <f>IF(tbl_BT[[#This Row],[Ist_BT_Prüfung]],IFERROR(_xlfn.AGGREGATE(15,6,tbl_BT[Datum]/((tbl_BT[Datum]&gt;tbl_BT[[#This Row],[Datum]])*NOT(tbl_BT[Ist_BT_Prüfung])),1),""),"")</f>
        <v>44970</v>
      </c>
      <c r="M49" s="2">
        <f>IF(tbl_BT[[#This Row],[Ist_BT_Prüfung]],COUNTIFS(tbl_BT[Datum],"&gt;"&amp;tbl_BT[[#This Row],[BT_AT_vor]],tbl_BT[Datum],"&lt;"&amp;tbl_BT[[#This Row],[BT_AT_nach]],tbl_BT[Ist_AT],TRUE),"")</f>
        <v>0</v>
      </c>
      <c r="N49" t="b">
        <f>AND(tbl_BT[[#This Row],[Ist_BT_Prüfung]],tbl_BT[[#This Row],[BT_AT_Anzahl]]&gt;0)</f>
        <v>0</v>
      </c>
      <c r="O49" t="b">
        <f>AND(tbl_BT[[#This Row],[Ist_BT_Ergebnis]],tbl_BT[[#This Row],[Ist_AT]])</f>
        <v>0</v>
      </c>
    </row>
    <row r="50" spans="1:15" x14ac:dyDescent="0.3">
      <c r="A50" s="3">
        <v>44970</v>
      </c>
      <c r="B50">
        <f>WEEKDAY(tbl_BT[[#This Row],[Datum]],2)</f>
        <v>1</v>
      </c>
      <c r="C50" t="b">
        <f>COUNTIFS(tbl_FT[Datum],tbl_BT[[#This Row],[Datum]])&gt;0</f>
        <v>0</v>
      </c>
      <c r="D50" t="str">
        <f>IF(tbl_BT[[#This Row],[Ist_FT]],INDEX(tbl_FT[Bezeichner],MATCH(tbl_BT[[#This Row],[Datum]],tbl_FT[Datum],0)),"")</f>
        <v/>
      </c>
      <c r="E50" s="6" t="b">
        <f>AND(tbl_BT[[#This Row],[Wochentag]]&lt;=5,NOT(tbl_BT[[#This Row],[Ist_FT]]))</f>
        <v>1</v>
      </c>
      <c r="F50" s="6" t="b">
        <f>NOT(tbl_BT[[#This Row],[Ist_AT]])</f>
        <v>0</v>
      </c>
      <c r="G50" s="3">
        <f>IF(tbl_BT[[#This Row],[Ist_AT]],IFERROR(_xlfn.AGGREGATE(14,6,tbl_BT[Datum]/((tbl_BT[Datum]&lt;tbl_BT[[#This Row],[Datum]])*tbl_BT[Ist_Frei]),1),""),"")</f>
        <v>44969</v>
      </c>
      <c r="H50" s="3">
        <f>IF(tbl_BT[[#This Row],[Ist_AT]],IFERROR(_xlfn.AGGREGATE(15,6,tbl_BT[Datum]/((tbl_BT[Datum]&gt;tbl_BT[[#This Row],[Datum]])*tbl_BT[Ist_Frei]),1),""),"")</f>
        <v>44975</v>
      </c>
      <c r="I50" s="7">
        <f>IFERROR(tbl_BT[[#This Row],[AT_frei_nach]]-tbl_BT[[#This Row],[AT_frei_vor]]-1,"")</f>
        <v>5</v>
      </c>
      <c r="J50" t="b">
        <f>OR(tbl_BT[[#This Row],[Ist_Frei]],tbl_BT[[#This Row],[AT_Anzahl]]=1)</f>
        <v>0</v>
      </c>
      <c r="K50" s="1" t="str">
        <f>IF(tbl_BT[[#This Row],[Ist_BT_Prüfung]],IFERROR(_xlfn.AGGREGATE(14,6,tbl_BT[Datum]/((tbl_BT[Datum]&lt;tbl_BT[[#This Row],[Datum]])*NOT(tbl_BT[Ist_BT_Prüfung])),1),""),"")</f>
        <v/>
      </c>
      <c r="L50" s="1" t="str">
        <f>IF(tbl_BT[[#This Row],[Ist_BT_Prüfung]],IFERROR(_xlfn.AGGREGATE(15,6,tbl_BT[Datum]/((tbl_BT[Datum]&gt;tbl_BT[[#This Row],[Datum]])*NOT(tbl_BT[Ist_BT_Prüfung])),1),""),"")</f>
        <v/>
      </c>
      <c r="M50" s="2" t="str">
        <f>IF(tbl_BT[[#This Row],[Ist_BT_Prüfung]],COUNTIFS(tbl_BT[Datum],"&gt;"&amp;tbl_BT[[#This Row],[BT_AT_vor]],tbl_BT[Datum],"&lt;"&amp;tbl_BT[[#This Row],[BT_AT_nach]],tbl_BT[Ist_AT],TRUE),"")</f>
        <v/>
      </c>
      <c r="N50" t="b">
        <f>AND(tbl_BT[[#This Row],[Ist_BT_Prüfung]],tbl_BT[[#This Row],[BT_AT_Anzahl]]&gt;0)</f>
        <v>0</v>
      </c>
      <c r="O50" t="b">
        <f>AND(tbl_BT[[#This Row],[Ist_BT_Ergebnis]],tbl_BT[[#This Row],[Ist_AT]])</f>
        <v>0</v>
      </c>
    </row>
    <row r="51" spans="1:15" x14ac:dyDescent="0.3">
      <c r="A51" s="3">
        <v>44971</v>
      </c>
      <c r="B51">
        <f>WEEKDAY(tbl_BT[[#This Row],[Datum]],2)</f>
        <v>2</v>
      </c>
      <c r="C51" t="b">
        <f>COUNTIFS(tbl_FT[Datum],tbl_BT[[#This Row],[Datum]])&gt;0</f>
        <v>0</v>
      </c>
      <c r="D51" t="str">
        <f>IF(tbl_BT[[#This Row],[Ist_FT]],INDEX(tbl_FT[Bezeichner],MATCH(tbl_BT[[#This Row],[Datum]],tbl_FT[Datum],0)),"")</f>
        <v/>
      </c>
      <c r="E51" s="6" t="b">
        <f>AND(tbl_BT[[#This Row],[Wochentag]]&lt;=5,NOT(tbl_BT[[#This Row],[Ist_FT]]))</f>
        <v>1</v>
      </c>
      <c r="F51" s="6" t="b">
        <f>NOT(tbl_BT[[#This Row],[Ist_AT]])</f>
        <v>0</v>
      </c>
      <c r="G51" s="3">
        <f>IF(tbl_BT[[#This Row],[Ist_AT]],IFERROR(_xlfn.AGGREGATE(14,6,tbl_BT[Datum]/((tbl_BT[Datum]&lt;tbl_BT[[#This Row],[Datum]])*tbl_BT[Ist_Frei]),1),""),"")</f>
        <v>44969</v>
      </c>
      <c r="H51" s="3">
        <f>IF(tbl_BT[[#This Row],[Ist_AT]],IFERROR(_xlfn.AGGREGATE(15,6,tbl_BT[Datum]/((tbl_BT[Datum]&gt;tbl_BT[[#This Row],[Datum]])*tbl_BT[Ist_Frei]),1),""),"")</f>
        <v>44975</v>
      </c>
      <c r="I51" s="7">
        <f>IFERROR(tbl_BT[[#This Row],[AT_frei_nach]]-tbl_BT[[#This Row],[AT_frei_vor]]-1,"")</f>
        <v>5</v>
      </c>
      <c r="J51" t="b">
        <f>OR(tbl_BT[[#This Row],[Ist_Frei]],tbl_BT[[#This Row],[AT_Anzahl]]=1)</f>
        <v>0</v>
      </c>
      <c r="K51" s="1" t="str">
        <f>IF(tbl_BT[[#This Row],[Ist_BT_Prüfung]],IFERROR(_xlfn.AGGREGATE(14,6,tbl_BT[Datum]/((tbl_BT[Datum]&lt;tbl_BT[[#This Row],[Datum]])*NOT(tbl_BT[Ist_BT_Prüfung])),1),""),"")</f>
        <v/>
      </c>
      <c r="L51" s="1" t="str">
        <f>IF(tbl_BT[[#This Row],[Ist_BT_Prüfung]],IFERROR(_xlfn.AGGREGATE(15,6,tbl_BT[Datum]/((tbl_BT[Datum]&gt;tbl_BT[[#This Row],[Datum]])*NOT(tbl_BT[Ist_BT_Prüfung])),1),""),"")</f>
        <v/>
      </c>
      <c r="M51" s="2" t="str">
        <f>IF(tbl_BT[[#This Row],[Ist_BT_Prüfung]],COUNTIFS(tbl_BT[Datum],"&gt;"&amp;tbl_BT[[#This Row],[BT_AT_vor]],tbl_BT[Datum],"&lt;"&amp;tbl_BT[[#This Row],[BT_AT_nach]],tbl_BT[Ist_AT],TRUE),"")</f>
        <v/>
      </c>
      <c r="N51" t="b">
        <f>AND(tbl_BT[[#This Row],[Ist_BT_Prüfung]],tbl_BT[[#This Row],[BT_AT_Anzahl]]&gt;0)</f>
        <v>0</v>
      </c>
      <c r="O51" t="b">
        <f>AND(tbl_BT[[#This Row],[Ist_BT_Ergebnis]],tbl_BT[[#This Row],[Ist_AT]])</f>
        <v>0</v>
      </c>
    </row>
    <row r="52" spans="1:15" x14ac:dyDescent="0.3">
      <c r="A52" s="3">
        <v>44972</v>
      </c>
      <c r="B52">
        <f>WEEKDAY(tbl_BT[[#This Row],[Datum]],2)</f>
        <v>3</v>
      </c>
      <c r="C52" t="b">
        <f>COUNTIFS(tbl_FT[Datum],tbl_BT[[#This Row],[Datum]])&gt;0</f>
        <v>0</v>
      </c>
      <c r="D52" t="str">
        <f>IF(tbl_BT[[#This Row],[Ist_FT]],INDEX(tbl_FT[Bezeichner],MATCH(tbl_BT[[#This Row],[Datum]],tbl_FT[Datum],0)),"")</f>
        <v/>
      </c>
      <c r="E52" s="6" t="b">
        <f>AND(tbl_BT[[#This Row],[Wochentag]]&lt;=5,NOT(tbl_BT[[#This Row],[Ist_FT]]))</f>
        <v>1</v>
      </c>
      <c r="F52" s="6" t="b">
        <f>NOT(tbl_BT[[#This Row],[Ist_AT]])</f>
        <v>0</v>
      </c>
      <c r="G52" s="3">
        <f>IF(tbl_BT[[#This Row],[Ist_AT]],IFERROR(_xlfn.AGGREGATE(14,6,tbl_BT[Datum]/((tbl_BT[Datum]&lt;tbl_BT[[#This Row],[Datum]])*tbl_BT[Ist_Frei]),1),""),"")</f>
        <v>44969</v>
      </c>
      <c r="H52" s="3">
        <f>IF(tbl_BT[[#This Row],[Ist_AT]],IFERROR(_xlfn.AGGREGATE(15,6,tbl_BT[Datum]/((tbl_BT[Datum]&gt;tbl_BT[[#This Row],[Datum]])*tbl_BT[Ist_Frei]),1),""),"")</f>
        <v>44975</v>
      </c>
      <c r="I52" s="7">
        <f>IFERROR(tbl_BT[[#This Row],[AT_frei_nach]]-tbl_BT[[#This Row],[AT_frei_vor]]-1,"")</f>
        <v>5</v>
      </c>
      <c r="J52" t="b">
        <f>OR(tbl_BT[[#This Row],[Ist_Frei]],tbl_BT[[#This Row],[AT_Anzahl]]=1)</f>
        <v>0</v>
      </c>
      <c r="K52" s="1" t="str">
        <f>IF(tbl_BT[[#This Row],[Ist_BT_Prüfung]],IFERROR(_xlfn.AGGREGATE(14,6,tbl_BT[Datum]/((tbl_BT[Datum]&lt;tbl_BT[[#This Row],[Datum]])*NOT(tbl_BT[Ist_BT_Prüfung])),1),""),"")</f>
        <v/>
      </c>
      <c r="L52" s="1" t="str">
        <f>IF(tbl_BT[[#This Row],[Ist_BT_Prüfung]],IFERROR(_xlfn.AGGREGATE(15,6,tbl_BT[Datum]/((tbl_BT[Datum]&gt;tbl_BT[[#This Row],[Datum]])*NOT(tbl_BT[Ist_BT_Prüfung])),1),""),"")</f>
        <v/>
      </c>
      <c r="M52" s="2" t="str">
        <f>IF(tbl_BT[[#This Row],[Ist_BT_Prüfung]],COUNTIFS(tbl_BT[Datum],"&gt;"&amp;tbl_BT[[#This Row],[BT_AT_vor]],tbl_BT[Datum],"&lt;"&amp;tbl_BT[[#This Row],[BT_AT_nach]],tbl_BT[Ist_AT],TRUE),"")</f>
        <v/>
      </c>
      <c r="N52" t="b">
        <f>AND(tbl_BT[[#This Row],[Ist_BT_Prüfung]],tbl_BT[[#This Row],[BT_AT_Anzahl]]&gt;0)</f>
        <v>0</v>
      </c>
      <c r="O52" t="b">
        <f>AND(tbl_BT[[#This Row],[Ist_BT_Ergebnis]],tbl_BT[[#This Row],[Ist_AT]])</f>
        <v>0</v>
      </c>
    </row>
    <row r="53" spans="1:15" x14ac:dyDescent="0.3">
      <c r="A53" s="3">
        <v>44973</v>
      </c>
      <c r="B53">
        <f>WEEKDAY(tbl_BT[[#This Row],[Datum]],2)</f>
        <v>4</v>
      </c>
      <c r="C53" t="b">
        <f>COUNTIFS(tbl_FT[Datum],tbl_BT[[#This Row],[Datum]])&gt;0</f>
        <v>0</v>
      </c>
      <c r="D53" t="str">
        <f>IF(tbl_BT[[#This Row],[Ist_FT]],INDEX(tbl_FT[Bezeichner],MATCH(tbl_BT[[#This Row],[Datum]],tbl_FT[Datum],0)),"")</f>
        <v/>
      </c>
      <c r="E53" s="6" t="b">
        <f>AND(tbl_BT[[#This Row],[Wochentag]]&lt;=5,NOT(tbl_BT[[#This Row],[Ist_FT]]))</f>
        <v>1</v>
      </c>
      <c r="F53" s="6" t="b">
        <f>NOT(tbl_BT[[#This Row],[Ist_AT]])</f>
        <v>0</v>
      </c>
      <c r="G53" s="3">
        <f>IF(tbl_BT[[#This Row],[Ist_AT]],IFERROR(_xlfn.AGGREGATE(14,6,tbl_BT[Datum]/((tbl_BT[Datum]&lt;tbl_BT[[#This Row],[Datum]])*tbl_BT[Ist_Frei]),1),""),"")</f>
        <v>44969</v>
      </c>
      <c r="H53" s="3">
        <f>IF(tbl_BT[[#This Row],[Ist_AT]],IFERROR(_xlfn.AGGREGATE(15,6,tbl_BT[Datum]/((tbl_BT[Datum]&gt;tbl_BT[[#This Row],[Datum]])*tbl_BT[Ist_Frei]),1),""),"")</f>
        <v>44975</v>
      </c>
      <c r="I53" s="7">
        <f>IFERROR(tbl_BT[[#This Row],[AT_frei_nach]]-tbl_BT[[#This Row],[AT_frei_vor]]-1,"")</f>
        <v>5</v>
      </c>
      <c r="J53" t="b">
        <f>OR(tbl_BT[[#This Row],[Ist_Frei]],tbl_BT[[#This Row],[AT_Anzahl]]=1)</f>
        <v>0</v>
      </c>
      <c r="K53" s="1" t="str">
        <f>IF(tbl_BT[[#This Row],[Ist_BT_Prüfung]],IFERROR(_xlfn.AGGREGATE(14,6,tbl_BT[Datum]/((tbl_BT[Datum]&lt;tbl_BT[[#This Row],[Datum]])*NOT(tbl_BT[Ist_BT_Prüfung])),1),""),"")</f>
        <v/>
      </c>
      <c r="L53" s="1" t="str">
        <f>IF(tbl_BT[[#This Row],[Ist_BT_Prüfung]],IFERROR(_xlfn.AGGREGATE(15,6,tbl_BT[Datum]/((tbl_BT[Datum]&gt;tbl_BT[[#This Row],[Datum]])*NOT(tbl_BT[Ist_BT_Prüfung])),1),""),"")</f>
        <v/>
      </c>
      <c r="M53" s="2" t="str">
        <f>IF(tbl_BT[[#This Row],[Ist_BT_Prüfung]],COUNTIFS(tbl_BT[Datum],"&gt;"&amp;tbl_BT[[#This Row],[BT_AT_vor]],tbl_BT[Datum],"&lt;"&amp;tbl_BT[[#This Row],[BT_AT_nach]],tbl_BT[Ist_AT],TRUE),"")</f>
        <v/>
      </c>
      <c r="N53" t="b">
        <f>AND(tbl_BT[[#This Row],[Ist_BT_Prüfung]],tbl_BT[[#This Row],[BT_AT_Anzahl]]&gt;0)</f>
        <v>0</v>
      </c>
      <c r="O53" t="b">
        <f>AND(tbl_BT[[#This Row],[Ist_BT_Ergebnis]],tbl_BT[[#This Row],[Ist_AT]])</f>
        <v>0</v>
      </c>
    </row>
    <row r="54" spans="1:15" x14ac:dyDescent="0.3">
      <c r="A54" s="3">
        <v>44974</v>
      </c>
      <c r="B54">
        <f>WEEKDAY(tbl_BT[[#This Row],[Datum]],2)</f>
        <v>5</v>
      </c>
      <c r="C54" t="b">
        <f>COUNTIFS(tbl_FT[Datum],tbl_BT[[#This Row],[Datum]])&gt;0</f>
        <v>0</v>
      </c>
      <c r="D54" t="str">
        <f>IF(tbl_BT[[#This Row],[Ist_FT]],INDEX(tbl_FT[Bezeichner],MATCH(tbl_BT[[#This Row],[Datum]],tbl_FT[Datum],0)),"")</f>
        <v/>
      </c>
      <c r="E54" s="6" t="b">
        <f>AND(tbl_BT[[#This Row],[Wochentag]]&lt;=5,NOT(tbl_BT[[#This Row],[Ist_FT]]))</f>
        <v>1</v>
      </c>
      <c r="F54" s="6" t="b">
        <f>NOT(tbl_BT[[#This Row],[Ist_AT]])</f>
        <v>0</v>
      </c>
      <c r="G54" s="3">
        <f>IF(tbl_BT[[#This Row],[Ist_AT]],IFERROR(_xlfn.AGGREGATE(14,6,tbl_BT[Datum]/((tbl_BT[Datum]&lt;tbl_BT[[#This Row],[Datum]])*tbl_BT[Ist_Frei]),1),""),"")</f>
        <v>44969</v>
      </c>
      <c r="H54" s="3">
        <f>IF(tbl_BT[[#This Row],[Ist_AT]],IFERROR(_xlfn.AGGREGATE(15,6,tbl_BT[Datum]/((tbl_BT[Datum]&gt;tbl_BT[[#This Row],[Datum]])*tbl_BT[Ist_Frei]),1),""),"")</f>
        <v>44975</v>
      </c>
      <c r="I54" s="7">
        <f>IFERROR(tbl_BT[[#This Row],[AT_frei_nach]]-tbl_BT[[#This Row],[AT_frei_vor]]-1,"")</f>
        <v>5</v>
      </c>
      <c r="J54" t="b">
        <f>OR(tbl_BT[[#This Row],[Ist_Frei]],tbl_BT[[#This Row],[AT_Anzahl]]=1)</f>
        <v>0</v>
      </c>
      <c r="K54" s="1" t="str">
        <f>IF(tbl_BT[[#This Row],[Ist_BT_Prüfung]],IFERROR(_xlfn.AGGREGATE(14,6,tbl_BT[Datum]/((tbl_BT[Datum]&lt;tbl_BT[[#This Row],[Datum]])*NOT(tbl_BT[Ist_BT_Prüfung])),1),""),"")</f>
        <v/>
      </c>
      <c r="L54" s="1" t="str">
        <f>IF(tbl_BT[[#This Row],[Ist_BT_Prüfung]],IFERROR(_xlfn.AGGREGATE(15,6,tbl_BT[Datum]/((tbl_BT[Datum]&gt;tbl_BT[[#This Row],[Datum]])*NOT(tbl_BT[Ist_BT_Prüfung])),1),""),"")</f>
        <v/>
      </c>
      <c r="M54" s="2" t="str">
        <f>IF(tbl_BT[[#This Row],[Ist_BT_Prüfung]],COUNTIFS(tbl_BT[Datum],"&gt;"&amp;tbl_BT[[#This Row],[BT_AT_vor]],tbl_BT[Datum],"&lt;"&amp;tbl_BT[[#This Row],[BT_AT_nach]],tbl_BT[Ist_AT],TRUE),"")</f>
        <v/>
      </c>
      <c r="N54" t="b">
        <f>AND(tbl_BT[[#This Row],[Ist_BT_Prüfung]],tbl_BT[[#This Row],[BT_AT_Anzahl]]&gt;0)</f>
        <v>0</v>
      </c>
      <c r="O54" t="b">
        <f>AND(tbl_BT[[#This Row],[Ist_BT_Ergebnis]],tbl_BT[[#This Row],[Ist_AT]])</f>
        <v>0</v>
      </c>
    </row>
    <row r="55" spans="1:15" x14ac:dyDescent="0.3">
      <c r="A55" s="3">
        <v>44975</v>
      </c>
      <c r="B55">
        <f>WEEKDAY(tbl_BT[[#This Row],[Datum]],2)</f>
        <v>6</v>
      </c>
      <c r="C55" t="b">
        <f>COUNTIFS(tbl_FT[Datum],tbl_BT[[#This Row],[Datum]])&gt;0</f>
        <v>0</v>
      </c>
      <c r="D55" t="str">
        <f>IF(tbl_BT[[#This Row],[Ist_FT]],INDEX(tbl_FT[Bezeichner],MATCH(tbl_BT[[#This Row],[Datum]],tbl_FT[Datum],0)),"")</f>
        <v/>
      </c>
      <c r="E55" s="6" t="b">
        <f>AND(tbl_BT[[#This Row],[Wochentag]]&lt;=5,NOT(tbl_BT[[#This Row],[Ist_FT]]))</f>
        <v>0</v>
      </c>
      <c r="F55" s="6" t="b">
        <f>NOT(tbl_BT[[#This Row],[Ist_AT]])</f>
        <v>1</v>
      </c>
      <c r="G55" s="3" t="str">
        <f>IF(tbl_BT[[#This Row],[Ist_AT]],IFERROR(_xlfn.AGGREGATE(14,6,tbl_BT[Datum]/((tbl_BT[Datum]&lt;tbl_BT[[#This Row],[Datum]])*tbl_BT[Ist_Frei]),1),""),"")</f>
        <v/>
      </c>
      <c r="H55" s="3" t="str">
        <f>IF(tbl_BT[[#This Row],[Ist_AT]],IFERROR(_xlfn.AGGREGATE(15,6,tbl_BT[Datum]/((tbl_BT[Datum]&gt;tbl_BT[[#This Row],[Datum]])*tbl_BT[Ist_Frei]),1),""),"")</f>
        <v/>
      </c>
      <c r="I55" s="7" t="str">
        <f>IFERROR(tbl_BT[[#This Row],[AT_frei_nach]]-tbl_BT[[#This Row],[AT_frei_vor]]-1,"")</f>
        <v/>
      </c>
      <c r="J55" t="b">
        <f>OR(tbl_BT[[#This Row],[Ist_Frei]],tbl_BT[[#This Row],[AT_Anzahl]]=1)</f>
        <v>1</v>
      </c>
      <c r="K55" s="1">
        <f>IF(tbl_BT[[#This Row],[Ist_BT_Prüfung]],IFERROR(_xlfn.AGGREGATE(14,6,tbl_BT[Datum]/((tbl_BT[Datum]&lt;tbl_BT[[#This Row],[Datum]])*NOT(tbl_BT[Ist_BT_Prüfung])),1),""),"")</f>
        <v>44974</v>
      </c>
      <c r="L55" s="1">
        <f>IF(tbl_BT[[#This Row],[Ist_BT_Prüfung]],IFERROR(_xlfn.AGGREGATE(15,6,tbl_BT[Datum]/((tbl_BT[Datum]&gt;tbl_BT[[#This Row],[Datum]])*NOT(tbl_BT[Ist_BT_Prüfung])),1),""),"")</f>
        <v>44977</v>
      </c>
      <c r="M55" s="2">
        <f>IF(tbl_BT[[#This Row],[Ist_BT_Prüfung]],COUNTIFS(tbl_BT[Datum],"&gt;"&amp;tbl_BT[[#This Row],[BT_AT_vor]],tbl_BT[Datum],"&lt;"&amp;tbl_BT[[#This Row],[BT_AT_nach]],tbl_BT[Ist_AT],TRUE),"")</f>
        <v>0</v>
      </c>
      <c r="N55" t="b">
        <f>AND(tbl_BT[[#This Row],[Ist_BT_Prüfung]],tbl_BT[[#This Row],[BT_AT_Anzahl]]&gt;0)</f>
        <v>0</v>
      </c>
      <c r="O55" t="b">
        <f>AND(tbl_BT[[#This Row],[Ist_BT_Ergebnis]],tbl_BT[[#This Row],[Ist_AT]])</f>
        <v>0</v>
      </c>
    </row>
    <row r="56" spans="1:15" x14ac:dyDescent="0.3">
      <c r="A56" s="3">
        <v>44976</v>
      </c>
      <c r="B56">
        <f>WEEKDAY(tbl_BT[[#This Row],[Datum]],2)</f>
        <v>7</v>
      </c>
      <c r="C56" t="b">
        <f>COUNTIFS(tbl_FT[Datum],tbl_BT[[#This Row],[Datum]])&gt;0</f>
        <v>0</v>
      </c>
      <c r="D56" t="str">
        <f>IF(tbl_BT[[#This Row],[Ist_FT]],INDEX(tbl_FT[Bezeichner],MATCH(tbl_BT[[#This Row],[Datum]],tbl_FT[Datum],0)),"")</f>
        <v/>
      </c>
      <c r="E56" s="6" t="b">
        <f>AND(tbl_BT[[#This Row],[Wochentag]]&lt;=5,NOT(tbl_BT[[#This Row],[Ist_FT]]))</f>
        <v>0</v>
      </c>
      <c r="F56" s="6" t="b">
        <f>NOT(tbl_BT[[#This Row],[Ist_AT]])</f>
        <v>1</v>
      </c>
      <c r="G56" s="3" t="str">
        <f>IF(tbl_BT[[#This Row],[Ist_AT]],IFERROR(_xlfn.AGGREGATE(14,6,tbl_BT[Datum]/((tbl_BT[Datum]&lt;tbl_BT[[#This Row],[Datum]])*tbl_BT[Ist_Frei]),1),""),"")</f>
        <v/>
      </c>
      <c r="H56" s="3" t="str">
        <f>IF(tbl_BT[[#This Row],[Ist_AT]],IFERROR(_xlfn.AGGREGATE(15,6,tbl_BT[Datum]/((tbl_BT[Datum]&gt;tbl_BT[[#This Row],[Datum]])*tbl_BT[Ist_Frei]),1),""),"")</f>
        <v/>
      </c>
      <c r="I56" s="7" t="str">
        <f>IFERROR(tbl_BT[[#This Row],[AT_frei_nach]]-tbl_BT[[#This Row],[AT_frei_vor]]-1,"")</f>
        <v/>
      </c>
      <c r="J56" t="b">
        <f>OR(tbl_BT[[#This Row],[Ist_Frei]],tbl_BT[[#This Row],[AT_Anzahl]]=1)</f>
        <v>1</v>
      </c>
      <c r="K56" s="1">
        <f>IF(tbl_BT[[#This Row],[Ist_BT_Prüfung]],IFERROR(_xlfn.AGGREGATE(14,6,tbl_BT[Datum]/((tbl_BT[Datum]&lt;tbl_BT[[#This Row],[Datum]])*NOT(tbl_BT[Ist_BT_Prüfung])),1),""),"")</f>
        <v>44974</v>
      </c>
      <c r="L56" s="1">
        <f>IF(tbl_BT[[#This Row],[Ist_BT_Prüfung]],IFERROR(_xlfn.AGGREGATE(15,6,tbl_BT[Datum]/((tbl_BT[Datum]&gt;tbl_BT[[#This Row],[Datum]])*NOT(tbl_BT[Ist_BT_Prüfung])),1),""),"")</f>
        <v>44977</v>
      </c>
      <c r="M56" s="2">
        <f>IF(tbl_BT[[#This Row],[Ist_BT_Prüfung]],COUNTIFS(tbl_BT[Datum],"&gt;"&amp;tbl_BT[[#This Row],[BT_AT_vor]],tbl_BT[Datum],"&lt;"&amp;tbl_BT[[#This Row],[BT_AT_nach]],tbl_BT[Ist_AT],TRUE),"")</f>
        <v>0</v>
      </c>
      <c r="N56" t="b">
        <f>AND(tbl_BT[[#This Row],[Ist_BT_Prüfung]],tbl_BT[[#This Row],[BT_AT_Anzahl]]&gt;0)</f>
        <v>0</v>
      </c>
      <c r="O56" t="b">
        <f>AND(tbl_BT[[#This Row],[Ist_BT_Ergebnis]],tbl_BT[[#This Row],[Ist_AT]])</f>
        <v>0</v>
      </c>
    </row>
    <row r="57" spans="1:15" x14ac:dyDescent="0.3">
      <c r="A57" s="3">
        <v>44977</v>
      </c>
      <c r="B57">
        <f>WEEKDAY(tbl_BT[[#This Row],[Datum]],2)</f>
        <v>1</v>
      </c>
      <c r="C57" t="b">
        <f>COUNTIFS(tbl_FT[Datum],tbl_BT[[#This Row],[Datum]])&gt;0</f>
        <v>0</v>
      </c>
      <c r="D57" t="str">
        <f>IF(tbl_BT[[#This Row],[Ist_FT]],INDEX(tbl_FT[Bezeichner],MATCH(tbl_BT[[#This Row],[Datum]],tbl_FT[Datum],0)),"")</f>
        <v/>
      </c>
      <c r="E57" s="6" t="b">
        <f>AND(tbl_BT[[#This Row],[Wochentag]]&lt;=5,NOT(tbl_BT[[#This Row],[Ist_FT]]))</f>
        <v>1</v>
      </c>
      <c r="F57" s="6" t="b">
        <f>NOT(tbl_BT[[#This Row],[Ist_AT]])</f>
        <v>0</v>
      </c>
      <c r="G57" s="3">
        <f>IF(tbl_BT[[#This Row],[Ist_AT]],IFERROR(_xlfn.AGGREGATE(14,6,tbl_BT[Datum]/((tbl_BT[Datum]&lt;tbl_BT[[#This Row],[Datum]])*tbl_BT[Ist_Frei]),1),""),"")</f>
        <v>44976</v>
      </c>
      <c r="H57" s="3">
        <f>IF(tbl_BT[[#This Row],[Ist_AT]],IFERROR(_xlfn.AGGREGATE(15,6,tbl_BT[Datum]/((tbl_BT[Datum]&gt;tbl_BT[[#This Row],[Datum]])*tbl_BT[Ist_Frei]),1),""),"")</f>
        <v>44982</v>
      </c>
      <c r="I57" s="7">
        <f>IFERROR(tbl_BT[[#This Row],[AT_frei_nach]]-tbl_BT[[#This Row],[AT_frei_vor]]-1,"")</f>
        <v>5</v>
      </c>
      <c r="J57" t="b">
        <f>OR(tbl_BT[[#This Row],[Ist_Frei]],tbl_BT[[#This Row],[AT_Anzahl]]=1)</f>
        <v>0</v>
      </c>
      <c r="K57" s="1" t="str">
        <f>IF(tbl_BT[[#This Row],[Ist_BT_Prüfung]],IFERROR(_xlfn.AGGREGATE(14,6,tbl_BT[Datum]/((tbl_BT[Datum]&lt;tbl_BT[[#This Row],[Datum]])*NOT(tbl_BT[Ist_BT_Prüfung])),1),""),"")</f>
        <v/>
      </c>
      <c r="L57" s="1" t="str">
        <f>IF(tbl_BT[[#This Row],[Ist_BT_Prüfung]],IFERROR(_xlfn.AGGREGATE(15,6,tbl_BT[Datum]/((tbl_BT[Datum]&gt;tbl_BT[[#This Row],[Datum]])*NOT(tbl_BT[Ist_BT_Prüfung])),1),""),"")</f>
        <v/>
      </c>
      <c r="M57" s="2" t="str">
        <f>IF(tbl_BT[[#This Row],[Ist_BT_Prüfung]],COUNTIFS(tbl_BT[Datum],"&gt;"&amp;tbl_BT[[#This Row],[BT_AT_vor]],tbl_BT[Datum],"&lt;"&amp;tbl_BT[[#This Row],[BT_AT_nach]],tbl_BT[Ist_AT],TRUE),"")</f>
        <v/>
      </c>
      <c r="N57" t="b">
        <f>AND(tbl_BT[[#This Row],[Ist_BT_Prüfung]],tbl_BT[[#This Row],[BT_AT_Anzahl]]&gt;0)</f>
        <v>0</v>
      </c>
      <c r="O57" t="b">
        <f>AND(tbl_BT[[#This Row],[Ist_BT_Ergebnis]],tbl_BT[[#This Row],[Ist_AT]])</f>
        <v>0</v>
      </c>
    </row>
    <row r="58" spans="1:15" x14ac:dyDescent="0.3">
      <c r="A58" s="3">
        <v>44978</v>
      </c>
      <c r="B58">
        <f>WEEKDAY(tbl_BT[[#This Row],[Datum]],2)</f>
        <v>2</v>
      </c>
      <c r="C58" t="b">
        <f>COUNTIFS(tbl_FT[Datum],tbl_BT[[#This Row],[Datum]])&gt;0</f>
        <v>0</v>
      </c>
      <c r="D58" t="str">
        <f>IF(tbl_BT[[#This Row],[Ist_FT]],INDEX(tbl_FT[Bezeichner],MATCH(tbl_BT[[#This Row],[Datum]],tbl_FT[Datum],0)),"")</f>
        <v/>
      </c>
      <c r="E58" s="6" t="b">
        <f>AND(tbl_BT[[#This Row],[Wochentag]]&lt;=5,NOT(tbl_BT[[#This Row],[Ist_FT]]))</f>
        <v>1</v>
      </c>
      <c r="F58" s="6" t="b">
        <f>NOT(tbl_BT[[#This Row],[Ist_AT]])</f>
        <v>0</v>
      </c>
      <c r="G58" s="3">
        <f>IF(tbl_BT[[#This Row],[Ist_AT]],IFERROR(_xlfn.AGGREGATE(14,6,tbl_BT[Datum]/((tbl_BT[Datum]&lt;tbl_BT[[#This Row],[Datum]])*tbl_BT[Ist_Frei]),1),""),"")</f>
        <v>44976</v>
      </c>
      <c r="H58" s="3">
        <f>IF(tbl_BT[[#This Row],[Ist_AT]],IFERROR(_xlfn.AGGREGATE(15,6,tbl_BT[Datum]/((tbl_BT[Datum]&gt;tbl_BT[[#This Row],[Datum]])*tbl_BT[Ist_Frei]),1),""),"")</f>
        <v>44982</v>
      </c>
      <c r="I58" s="7">
        <f>IFERROR(tbl_BT[[#This Row],[AT_frei_nach]]-tbl_BT[[#This Row],[AT_frei_vor]]-1,"")</f>
        <v>5</v>
      </c>
      <c r="J58" t="b">
        <f>OR(tbl_BT[[#This Row],[Ist_Frei]],tbl_BT[[#This Row],[AT_Anzahl]]=1)</f>
        <v>0</v>
      </c>
      <c r="K58" s="1" t="str">
        <f>IF(tbl_BT[[#This Row],[Ist_BT_Prüfung]],IFERROR(_xlfn.AGGREGATE(14,6,tbl_BT[Datum]/((tbl_BT[Datum]&lt;tbl_BT[[#This Row],[Datum]])*NOT(tbl_BT[Ist_BT_Prüfung])),1),""),"")</f>
        <v/>
      </c>
      <c r="L58" s="1" t="str">
        <f>IF(tbl_BT[[#This Row],[Ist_BT_Prüfung]],IFERROR(_xlfn.AGGREGATE(15,6,tbl_BT[Datum]/((tbl_BT[Datum]&gt;tbl_BT[[#This Row],[Datum]])*NOT(tbl_BT[Ist_BT_Prüfung])),1),""),"")</f>
        <v/>
      </c>
      <c r="M58" s="2" t="str">
        <f>IF(tbl_BT[[#This Row],[Ist_BT_Prüfung]],COUNTIFS(tbl_BT[Datum],"&gt;"&amp;tbl_BT[[#This Row],[BT_AT_vor]],tbl_BT[Datum],"&lt;"&amp;tbl_BT[[#This Row],[BT_AT_nach]],tbl_BT[Ist_AT],TRUE),"")</f>
        <v/>
      </c>
      <c r="N58" t="b">
        <f>AND(tbl_BT[[#This Row],[Ist_BT_Prüfung]],tbl_BT[[#This Row],[BT_AT_Anzahl]]&gt;0)</f>
        <v>0</v>
      </c>
      <c r="O58" t="b">
        <f>AND(tbl_BT[[#This Row],[Ist_BT_Ergebnis]],tbl_BT[[#This Row],[Ist_AT]])</f>
        <v>0</v>
      </c>
    </row>
    <row r="59" spans="1:15" x14ac:dyDescent="0.3">
      <c r="A59" s="3">
        <v>44979</v>
      </c>
      <c r="B59">
        <f>WEEKDAY(tbl_BT[[#This Row],[Datum]],2)</f>
        <v>3</v>
      </c>
      <c r="C59" t="b">
        <f>COUNTIFS(tbl_FT[Datum],tbl_BT[[#This Row],[Datum]])&gt;0</f>
        <v>0</v>
      </c>
      <c r="D59" t="str">
        <f>IF(tbl_BT[[#This Row],[Ist_FT]],INDEX(tbl_FT[Bezeichner],MATCH(tbl_BT[[#This Row],[Datum]],tbl_FT[Datum],0)),"")</f>
        <v/>
      </c>
      <c r="E59" s="6" t="b">
        <f>AND(tbl_BT[[#This Row],[Wochentag]]&lt;=5,NOT(tbl_BT[[#This Row],[Ist_FT]]))</f>
        <v>1</v>
      </c>
      <c r="F59" s="6" t="b">
        <f>NOT(tbl_BT[[#This Row],[Ist_AT]])</f>
        <v>0</v>
      </c>
      <c r="G59" s="3">
        <f>IF(tbl_BT[[#This Row],[Ist_AT]],IFERROR(_xlfn.AGGREGATE(14,6,tbl_BT[Datum]/((tbl_BT[Datum]&lt;tbl_BT[[#This Row],[Datum]])*tbl_BT[Ist_Frei]),1),""),"")</f>
        <v>44976</v>
      </c>
      <c r="H59" s="3">
        <f>IF(tbl_BT[[#This Row],[Ist_AT]],IFERROR(_xlfn.AGGREGATE(15,6,tbl_BT[Datum]/((tbl_BT[Datum]&gt;tbl_BT[[#This Row],[Datum]])*tbl_BT[Ist_Frei]),1),""),"")</f>
        <v>44982</v>
      </c>
      <c r="I59" s="7">
        <f>IFERROR(tbl_BT[[#This Row],[AT_frei_nach]]-tbl_BT[[#This Row],[AT_frei_vor]]-1,"")</f>
        <v>5</v>
      </c>
      <c r="J59" t="b">
        <f>OR(tbl_BT[[#This Row],[Ist_Frei]],tbl_BT[[#This Row],[AT_Anzahl]]=1)</f>
        <v>0</v>
      </c>
      <c r="K59" s="1" t="str">
        <f>IF(tbl_BT[[#This Row],[Ist_BT_Prüfung]],IFERROR(_xlfn.AGGREGATE(14,6,tbl_BT[Datum]/((tbl_BT[Datum]&lt;tbl_BT[[#This Row],[Datum]])*NOT(tbl_BT[Ist_BT_Prüfung])),1),""),"")</f>
        <v/>
      </c>
      <c r="L59" s="1" t="str">
        <f>IF(tbl_BT[[#This Row],[Ist_BT_Prüfung]],IFERROR(_xlfn.AGGREGATE(15,6,tbl_BT[Datum]/((tbl_BT[Datum]&gt;tbl_BT[[#This Row],[Datum]])*NOT(tbl_BT[Ist_BT_Prüfung])),1),""),"")</f>
        <v/>
      </c>
      <c r="M59" s="2" t="str">
        <f>IF(tbl_BT[[#This Row],[Ist_BT_Prüfung]],COUNTIFS(tbl_BT[Datum],"&gt;"&amp;tbl_BT[[#This Row],[BT_AT_vor]],tbl_BT[Datum],"&lt;"&amp;tbl_BT[[#This Row],[BT_AT_nach]],tbl_BT[Ist_AT],TRUE),"")</f>
        <v/>
      </c>
      <c r="N59" t="b">
        <f>AND(tbl_BT[[#This Row],[Ist_BT_Prüfung]],tbl_BT[[#This Row],[BT_AT_Anzahl]]&gt;0)</f>
        <v>0</v>
      </c>
      <c r="O59" t="b">
        <f>AND(tbl_BT[[#This Row],[Ist_BT_Ergebnis]],tbl_BT[[#This Row],[Ist_AT]])</f>
        <v>0</v>
      </c>
    </row>
    <row r="60" spans="1:15" x14ac:dyDescent="0.3">
      <c r="A60" s="3">
        <v>44980</v>
      </c>
      <c r="B60">
        <f>WEEKDAY(tbl_BT[[#This Row],[Datum]],2)</f>
        <v>4</v>
      </c>
      <c r="C60" t="b">
        <f>COUNTIFS(tbl_FT[Datum],tbl_BT[[#This Row],[Datum]])&gt;0</f>
        <v>0</v>
      </c>
      <c r="D60" t="str">
        <f>IF(tbl_BT[[#This Row],[Ist_FT]],INDEX(tbl_FT[Bezeichner],MATCH(tbl_BT[[#This Row],[Datum]],tbl_FT[Datum],0)),"")</f>
        <v/>
      </c>
      <c r="E60" s="6" t="b">
        <f>AND(tbl_BT[[#This Row],[Wochentag]]&lt;=5,NOT(tbl_BT[[#This Row],[Ist_FT]]))</f>
        <v>1</v>
      </c>
      <c r="F60" s="6" t="b">
        <f>NOT(tbl_BT[[#This Row],[Ist_AT]])</f>
        <v>0</v>
      </c>
      <c r="G60" s="3">
        <f>IF(tbl_BT[[#This Row],[Ist_AT]],IFERROR(_xlfn.AGGREGATE(14,6,tbl_BT[Datum]/((tbl_BT[Datum]&lt;tbl_BT[[#This Row],[Datum]])*tbl_BT[Ist_Frei]),1),""),"")</f>
        <v>44976</v>
      </c>
      <c r="H60" s="3">
        <f>IF(tbl_BT[[#This Row],[Ist_AT]],IFERROR(_xlfn.AGGREGATE(15,6,tbl_BT[Datum]/((tbl_BT[Datum]&gt;tbl_BT[[#This Row],[Datum]])*tbl_BT[Ist_Frei]),1),""),"")</f>
        <v>44982</v>
      </c>
      <c r="I60" s="7">
        <f>IFERROR(tbl_BT[[#This Row],[AT_frei_nach]]-tbl_BT[[#This Row],[AT_frei_vor]]-1,"")</f>
        <v>5</v>
      </c>
      <c r="J60" t="b">
        <f>OR(tbl_BT[[#This Row],[Ist_Frei]],tbl_BT[[#This Row],[AT_Anzahl]]=1)</f>
        <v>0</v>
      </c>
      <c r="K60" s="1" t="str">
        <f>IF(tbl_BT[[#This Row],[Ist_BT_Prüfung]],IFERROR(_xlfn.AGGREGATE(14,6,tbl_BT[Datum]/((tbl_BT[Datum]&lt;tbl_BT[[#This Row],[Datum]])*NOT(tbl_BT[Ist_BT_Prüfung])),1),""),"")</f>
        <v/>
      </c>
      <c r="L60" s="1" t="str">
        <f>IF(tbl_BT[[#This Row],[Ist_BT_Prüfung]],IFERROR(_xlfn.AGGREGATE(15,6,tbl_BT[Datum]/((tbl_BT[Datum]&gt;tbl_BT[[#This Row],[Datum]])*NOT(tbl_BT[Ist_BT_Prüfung])),1),""),"")</f>
        <v/>
      </c>
      <c r="M60" s="2" t="str">
        <f>IF(tbl_BT[[#This Row],[Ist_BT_Prüfung]],COUNTIFS(tbl_BT[Datum],"&gt;"&amp;tbl_BT[[#This Row],[BT_AT_vor]],tbl_BT[Datum],"&lt;"&amp;tbl_BT[[#This Row],[BT_AT_nach]],tbl_BT[Ist_AT],TRUE),"")</f>
        <v/>
      </c>
      <c r="N60" t="b">
        <f>AND(tbl_BT[[#This Row],[Ist_BT_Prüfung]],tbl_BT[[#This Row],[BT_AT_Anzahl]]&gt;0)</f>
        <v>0</v>
      </c>
      <c r="O60" t="b">
        <f>AND(tbl_BT[[#This Row],[Ist_BT_Ergebnis]],tbl_BT[[#This Row],[Ist_AT]])</f>
        <v>0</v>
      </c>
    </row>
    <row r="61" spans="1:15" x14ac:dyDescent="0.3">
      <c r="A61" s="3">
        <v>44981</v>
      </c>
      <c r="B61">
        <f>WEEKDAY(tbl_BT[[#This Row],[Datum]],2)</f>
        <v>5</v>
      </c>
      <c r="C61" t="b">
        <f>COUNTIFS(tbl_FT[Datum],tbl_BT[[#This Row],[Datum]])&gt;0</f>
        <v>0</v>
      </c>
      <c r="D61" t="str">
        <f>IF(tbl_BT[[#This Row],[Ist_FT]],INDEX(tbl_FT[Bezeichner],MATCH(tbl_BT[[#This Row],[Datum]],tbl_FT[Datum],0)),"")</f>
        <v/>
      </c>
      <c r="E61" s="6" t="b">
        <f>AND(tbl_BT[[#This Row],[Wochentag]]&lt;=5,NOT(tbl_BT[[#This Row],[Ist_FT]]))</f>
        <v>1</v>
      </c>
      <c r="F61" s="6" t="b">
        <f>NOT(tbl_BT[[#This Row],[Ist_AT]])</f>
        <v>0</v>
      </c>
      <c r="G61" s="3">
        <f>IF(tbl_BT[[#This Row],[Ist_AT]],IFERROR(_xlfn.AGGREGATE(14,6,tbl_BT[Datum]/((tbl_BT[Datum]&lt;tbl_BT[[#This Row],[Datum]])*tbl_BT[Ist_Frei]),1),""),"")</f>
        <v>44976</v>
      </c>
      <c r="H61" s="3">
        <f>IF(tbl_BT[[#This Row],[Ist_AT]],IFERROR(_xlfn.AGGREGATE(15,6,tbl_BT[Datum]/((tbl_BT[Datum]&gt;tbl_BT[[#This Row],[Datum]])*tbl_BT[Ist_Frei]),1),""),"")</f>
        <v>44982</v>
      </c>
      <c r="I61" s="7">
        <f>IFERROR(tbl_BT[[#This Row],[AT_frei_nach]]-tbl_BT[[#This Row],[AT_frei_vor]]-1,"")</f>
        <v>5</v>
      </c>
      <c r="J61" t="b">
        <f>OR(tbl_BT[[#This Row],[Ist_Frei]],tbl_BT[[#This Row],[AT_Anzahl]]=1)</f>
        <v>0</v>
      </c>
      <c r="K61" s="1" t="str">
        <f>IF(tbl_BT[[#This Row],[Ist_BT_Prüfung]],IFERROR(_xlfn.AGGREGATE(14,6,tbl_BT[Datum]/((tbl_BT[Datum]&lt;tbl_BT[[#This Row],[Datum]])*NOT(tbl_BT[Ist_BT_Prüfung])),1),""),"")</f>
        <v/>
      </c>
      <c r="L61" s="1" t="str">
        <f>IF(tbl_BT[[#This Row],[Ist_BT_Prüfung]],IFERROR(_xlfn.AGGREGATE(15,6,tbl_BT[Datum]/((tbl_BT[Datum]&gt;tbl_BT[[#This Row],[Datum]])*NOT(tbl_BT[Ist_BT_Prüfung])),1),""),"")</f>
        <v/>
      </c>
      <c r="M61" s="2" t="str">
        <f>IF(tbl_BT[[#This Row],[Ist_BT_Prüfung]],COUNTIFS(tbl_BT[Datum],"&gt;"&amp;tbl_BT[[#This Row],[BT_AT_vor]],tbl_BT[Datum],"&lt;"&amp;tbl_BT[[#This Row],[BT_AT_nach]],tbl_BT[Ist_AT],TRUE),"")</f>
        <v/>
      </c>
      <c r="N61" t="b">
        <f>AND(tbl_BT[[#This Row],[Ist_BT_Prüfung]],tbl_BT[[#This Row],[BT_AT_Anzahl]]&gt;0)</f>
        <v>0</v>
      </c>
      <c r="O61" t="b">
        <f>AND(tbl_BT[[#This Row],[Ist_BT_Ergebnis]],tbl_BT[[#This Row],[Ist_AT]])</f>
        <v>0</v>
      </c>
    </row>
    <row r="62" spans="1:15" x14ac:dyDescent="0.3">
      <c r="A62" s="3">
        <v>44982</v>
      </c>
      <c r="B62">
        <f>WEEKDAY(tbl_BT[[#This Row],[Datum]],2)</f>
        <v>6</v>
      </c>
      <c r="C62" t="b">
        <f>COUNTIFS(tbl_FT[Datum],tbl_BT[[#This Row],[Datum]])&gt;0</f>
        <v>0</v>
      </c>
      <c r="D62" t="str">
        <f>IF(tbl_BT[[#This Row],[Ist_FT]],INDEX(tbl_FT[Bezeichner],MATCH(tbl_BT[[#This Row],[Datum]],tbl_FT[Datum],0)),"")</f>
        <v/>
      </c>
      <c r="E62" s="6" t="b">
        <f>AND(tbl_BT[[#This Row],[Wochentag]]&lt;=5,NOT(tbl_BT[[#This Row],[Ist_FT]]))</f>
        <v>0</v>
      </c>
      <c r="F62" s="6" t="b">
        <f>NOT(tbl_BT[[#This Row],[Ist_AT]])</f>
        <v>1</v>
      </c>
      <c r="G62" s="3" t="str">
        <f>IF(tbl_BT[[#This Row],[Ist_AT]],IFERROR(_xlfn.AGGREGATE(14,6,tbl_BT[Datum]/((tbl_BT[Datum]&lt;tbl_BT[[#This Row],[Datum]])*tbl_BT[Ist_Frei]),1),""),"")</f>
        <v/>
      </c>
      <c r="H62" s="3" t="str">
        <f>IF(tbl_BT[[#This Row],[Ist_AT]],IFERROR(_xlfn.AGGREGATE(15,6,tbl_BT[Datum]/((tbl_BT[Datum]&gt;tbl_BT[[#This Row],[Datum]])*tbl_BT[Ist_Frei]),1),""),"")</f>
        <v/>
      </c>
      <c r="I62" s="7" t="str">
        <f>IFERROR(tbl_BT[[#This Row],[AT_frei_nach]]-tbl_BT[[#This Row],[AT_frei_vor]]-1,"")</f>
        <v/>
      </c>
      <c r="J62" t="b">
        <f>OR(tbl_BT[[#This Row],[Ist_Frei]],tbl_BT[[#This Row],[AT_Anzahl]]=1)</f>
        <v>1</v>
      </c>
      <c r="K62" s="1">
        <f>IF(tbl_BT[[#This Row],[Ist_BT_Prüfung]],IFERROR(_xlfn.AGGREGATE(14,6,tbl_BT[Datum]/((tbl_BT[Datum]&lt;tbl_BT[[#This Row],[Datum]])*NOT(tbl_BT[Ist_BT_Prüfung])),1),""),"")</f>
        <v>44981</v>
      </c>
      <c r="L62" s="1">
        <f>IF(tbl_BT[[#This Row],[Ist_BT_Prüfung]],IFERROR(_xlfn.AGGREGATE(15,6,tbl_BT[Datum]/((tbl_BT[Datum]&gt;tbl_BT[[#This Row],[Datum]])*NOT(tbl_BT[Ist_BT_Prüfung])),1),""),"")</f>
        <v>44984</v>
      </c>
      <c r="M62" s="2">
        <f>IF(tbl_BT[[#This Row],[Ist_BT_Prüfung]],COUNTIFS(tbl_BT[Datum],"&gt;"&amp;tbl_BT[[#This Row],[BT_AT_vor]],tbl_BT[Datum],"&lt;"&amp;tbl_BT[[#This Row],[BT_AT_nach]],tbl_BT[Ist_AT],TRUE),"")</f>
        <v>0</v>
      </c>
      <c r="N62" t="b">
        <f>AND(tbl_BT[[#This Row],[Ist_BT_Prüfung]],tbl_BT[[#This Row],[BT_AT_Anzahl]]&gt;0)</f>
        <v>0</v>
      </c>
      <c r="O62" t="b">
        <f>AND(tbl_BT[[#This Row],[Ist_BT_Ergebnis]],tbl_BT[[#This Row],[Ist_AT]])</f>
        <v>0</v>
      </c>
    </row>
    <row r="63" spans="1:15" x14ac:dyDescent="0.3">
      <c r="A63" s="3">
        <v>44983</v>
      </c>
      <c r="B63">
        <f>WEEKDAY(tbl_BT[[#This Row],[Datum]],2)</f>
        <v>7</v>
      </c>
      <c r="C63" t="b">
        <f>COUNTIFS(tbl_FT[Datum],tbl_BT[[#This Row],[Datum]])&gt;0</f>
        <v>0</v>
      </c>
      <c r="D63" t="str">
        <f>IF(tbl_BT[[#This Row],[Ist_FT]],INDEX(tbl_FT[Bezeichner],MATCH(tbl_BT[[#This Row],[Datum]],tbl_FT[Datum],0)),"")</f>
        <v/>
      </c>
      <c r="E63" s="6" t="b">
        <f>AND(tbl_BT[[#This Row],[Wochentag]]&lt;=5,NOT(tbl_BT[[#This Row],[Ist_FT]]))</f>
        <v>0</v>
      </c>
      <c r="F63" s="6" t="b">
        <f>NOT(tbl_BT[[#This Row],[Ist_AT]])</f>
        <v>1</v>
      </c>
      <c r="G63" s="3" t="str">
        <f>IF(tbl_BT[[#This Row],[Ist_AT]],IFERROR(_xlfn.AGGREGATE(14,6,tbl_BT[Datum]/((tbl_BT[Datum]&lt;tbl_BT[[#This Row],[Datum]])*tbl_BT[Ist_Frei]),1),""),"")</f>
        <v/>
      </c>
      <c r="H63" s="3" t="str">
        <f>IF(tbl_BT[[#This Row],[Ist_AT]],IFERROR(_xlfn.AGGREGATE(15,6,tbl_BT[Datum]/((tbl_BT[Datum]&gt;tbl_BT[[#This Row],[Datum]])*tbl_BT[Ist_Frei]),1),""),"")</f>
        <v/>
      </c>
      <c r="I63" s="7" t="str">
        <f>IFERROR(tbl_BT[[#This Row],[AT_frei_nach]]-tbl_BT[[#This Row],[AT_frei_vor]]-1,"")</f>
        <v/>
      </c>
      <c r="J63" t="b">
        <f>OR(tbl_BT[[#This Row],[Ist_Frei]],tbl_BT[[#This Row],[AT_Anzahl]]=1)</f>
        <v>1</v>
      </c>
      <c r="K63" s="1">
        <f>IF(tbl_BT[[#This Row],[Ist_BT_Prüfung]],IFERROR(_xlfn.AGGREGATE(14,6,tbl_BT[Datum]/((tbl_BT[Datum]&lt;tbl_BT[[#This Row],[Datum]])*NOT(tbl_BT[Ist_BT_Prüfung])),1),""),"")</f>
        <v>44981</v>
      </c>
      <c r="L63" s="1">
        <f>IF(tbl_BT[[#This Row],[Ist_BT_Prüfung]],IFERROR(_xlfn.AGGREGATE(15,6,tbl_BT[Datum]/((tbl_BT[Datum]&gt;tbl_BT[[#This Row],[Datum]])*NOT(tbl_BT[Ist_BT_Prüfung])),1),""),"")</f>
        <v>44984</v>
      </c>
      <c r="M63" s="2">
        <f>IF(tbl_BT[[#This Row],[Ist_BT_Prüfung]],COUNTIFS(tbl_BT[Datum],"&gt;"&amp;tbl_BT[[#This Row],[BT_AT_vor]],tbl_BT[Datum],"&lt;"&amp;tbl_BT[[#This Row],[BT_AT_nach]],tbl_BT[Ist_AT],TRUE),"")</f>
        <v>0</v>
      </c>
      <c r="N63" t="b">
        <f>AND(tbl_BT[[#This Row],[Ist_BT_Prüfung]],tbl_BT[[#This Row],[BT_AT_Anzahl]]&gt;0)</f>
        <v>0</v>
      </c>
      <c r="O63" t="b">
        <f>AND(tbl_BT[[#This Row],[Ist_BT_Ergebnis]],tbl_BT[[#This Row],[Ist_AT]])</f>
        <v>0</v>
      </c>
    </row>
    <row r="64" spans="1:15" x14ac:dyDescent="0.3">
      <c r="A64" s="3">
        <v>44984</v>
      </c>
      <c r="B64">
        <f>WEEKDAY(tbl_BT[[#This Row],[Datum]],2)</f>
        <v>1</v>
      </c>
      <c r="C64" t="b">
        <f>COUNTIFS(tbl_FT[Datum],tbl_BT[[#This Row],[Datum]])&gt;0</f>
        <v>0</v>
      </c>
      <c r="D64" t="str">
        <f>IF(tbl_BT[[#This Row],[Ist_FT]],INDEX(tbl_FT[Bezeichner],MATCH(tbl_BT[[#This Row],[Datum]],tbl_FT[Datum],0)),"")</f>
        <v/>
      </c>
      <c r="E64" s="6" t="b">
        <f>AND(tbl_BT[[#This Row],[Wochentag]]&lt;=5,NOT(tbl_BT[[#This Row],[Ist_FT]]))</f>
        <v>1</v>
      </c>
      <c r="F64" s="6" t="b">
        <f>NOT(tbl_BT[[#This Row],[Ist_AT]])</f>
        <v>0</v>
      </c>
      <c r="G64" s="3">
        <f>IF(tbl_BT[[#This Row],[Ist_AT]],IFERROR(_xlfn.AGGREGATE(14,6,tbl_BT[Datum]/((tbl_BT[Datum]&lt;tbl_BT[[#This Row],[Datum]])*tbl_BT[Ist_Frei]),1),""),"")</f>
        <v>44983</v>
      </c>
      <c r="H64" s="3">
        <f>IF(tbl_BT[[#This Row],[Ist_AT]],IFERROR(_xlfn.AGGREGATE(15,6,tbl_BT[Datum]/((tbl_BT[Datum]&gt;tbl_BT[[#This Row],[Datum]])*tbl_BT[Ist_Frei]),1),""),"")</f>
        <v>44989</v>
      </c>
      <c r="I64" s="7">
        <f>IFERROR(tbl_BT[[#This Row],[AT_frei_nach]]-tbl_BT[[#This Row],[AT_frei_vor]]-1,"")</f>
        <v>5</v>
      </c>
      <c r="J64" t="b">
        <f>OR(tbl_BT[[#This Row],[Ist_Frei]],tbl_BT[[#This Row],[AT_Anzahl]]=1)</f>
        <v>0</v>
      </c>
      <c r="K64" s="1" t="str">
        <f>IF(tbl_BT[[#This Row],[Ist_BT_Prüfung]],IFERROR(_xlfn.AGGREGATE(14,6,tbl_BT[Datum]/((tbl_BT[Datum]&lt;tbl_BT[[#This Row],[Datum]])*NOT(tbl_BT[Ist_BT_Prüfung])),1),""),"")</f>
        <v/>
      </c>
      <c r="L64" s="1" t="str">
        <f>IF(tbl_BT[[#This Row],[Ist_BT_Prüfung]],IFERROR(_xlfn.AGGREGATE(15,6,tbl_BT[Datum]/((tbl_BT[Datum]&gt;tbl_BT[[#This Row],[Datum]])*NOT(tbl_BT[Ist_BT_Prüfung])),1),""),"")</f>
        <v/>
      </c>
      <c r="M64" s="2" t="str">
        <f>IF(tbl_BT[[#This Row],[Ist_BT_Prüfung]],COUNTIFS(tbl_BT[Datum],"&gt;"&amp;tbl_BT[[#This Row],[BT_AT_vor]],tbl_BT[Datum],"&lt;"&amp;tbl_BT[[#This Row],[BT_AT_nach]],tbl_BT[Ist_AT],TRUE),"")</f>
        <v/>
      </c>
      <c r="N64" t="b">
        <f>AND(tbl_BT[[#This Row],[Ist_BT_Prüfung]],tbl_BT[[#This Row],[BT_AT_Anzahl]]&gt;0)</f>
        <v>0</v>
      </c>
      <c r="O64" t="b">
        <f>AND(tbl_BT[[#This Row],[Ist_BT_Ergebnis]],tbl_BT[[#This Row],[Ist_AT]])</f>
        <v>0</v>
      </c>
    </row>
    <row r="65" spans="1:15" x14ac:dyDescent="0.3">
      <c r="A65" s="3">
        <v>44985</v>
      </c>
      <c r="B65">
        <f>WEEKDAY(tbl_BT[[#This Row],[Datum]],2)</f>
        <v>2</v>
      </c>
      <c r="C65" t="b">
        <f>COUNTIFS(tbl_FT[Datum],tbl_BT[[#This Row],[Datum]])&gt;0</f>
        <v>0</v>
      </c>
      <c r="D65" t="str">
        <f>IF(tbl_BT[[#This Row],[Ist_FT]],INDEX(tbl_FT[Bezeichner],MATCH(tbl_BT[[#This Row],[Datum]],tbl_FT[Datum],0)),"")</f>
        <v/>
      </c>
      <c r="E65" s="6" t="b">
        <f>AND(tbl_BT[[#This Row],[Wochentag]]&lt;=5,NOT(tbl_BT[[#This Row],[Ist_FT]]))</f>
        <v>1</v>
      </c>
      <c r="F65" s="6" t="b">
        <f>NOT(tbl_BT[[#This Row],[Ist_AT]])</f>
        <v>0</v>
      </c>
      <c r="G65" s="3">
        <f>IF(tbl_BT[[#This Row],[Ist_AT]],IFERROR(_xlfn.AGGREGATE(14,6,tbl_BT[Datum]/((tbl_BT[Datum]&lt;tbl_BT[[#This Row],[Datum]])*tbl_BT[Ist_Frei]),1),""),"")</f>
        <v>44983</v>
      </c>
      <c r="H65" s="3">
        <f>IF(tbl_BT[[#This Row],[Ist_AT]],IFERROR(_xlfn.AGGREGATE(15,6,tbl_BT[Datum]/((tbl_BT[Datum]&gt;tbl_BT[[#This Row],[Datum]])*tbl_BT[Ist_Frei]),1),""),"")</f>
        <v>44989</v>
      </c>
      <c r="I65" s="7">
        <f>IFERROR(tbl_BT[[#This Row],[AT_frei_nach]]-tbl_BT[[#This Row],[AT_frei_vor]]-1,"")</f>
        <v>5</v>
      </c>
      <c r="J65" t="b">
        <f>OR(tbl_BT[[#This Row],[Ist_Frei]],tbl_BT[[#This Row],[AT_Anzahl]]=1)</f>
        <v>0</v>
      </c>
      <c r="K65" s="1" t="str">
        <f>IF(tbl_BT[[#This Row],[Ist_BT_Prüfung]],IFERROR(_xlfn.AGGREGATE(14,6,tbl_BT[Datum]/((tbl_BT[Datum]&lt;tbl_BT[[#This Row],[Datum]])*NOT(tbl_BT[Ist_BT_Prüfung])),1),""),"")</f>
        <v/>
      </c>
      <c r="L65" s="1" t="str">
        <f>IF(tbl_BT[[#This Row],[Ist_BT_Prüfung]],IFERROR(_xlfn.AGGREGATE(15,6,tbl_BT[Datum]/((tbl_BT[Datum]&gt;tbl_BT[[#This Row],[Datum]])*NOT(tbl_BT[Ist_BT_Prüfung])),1),""),"")</f>
        <v/>
      </c>
      <c r="M65" s="2" t="str">
        <f>IF(tbl_BT[[#This Row],[Ist_BT_Prüfung]],COUNTIFS(tbl_BT[Datum],"&gt;"&amp;tbl_BT[[#This Row],[BT_AT_vor]],tbl_BT[Datum],"&lt;"&amp;tbl_BT[[#This Row],[BT_AT_nach]],tbl_BT[Ist_AT],TRUE),"")</f>
        <v/>
      </c>
      <c r="N65" t="b">
        <f>AND(tbl_BT[[#This Row],[Ist_BT_Prüfung]],tbl_BT[[#This Row],[BT_AT_Anzahl]]&gt;0)</f>
        <v>0</v>
      </c>
      <c r="O65" t="b">
        <f>AND(tbl_BT[[#This Row],[Ist_BT_Ergebnis]],tbl_BT[[#This Row],[Ist_AT]])</f>
        <v>0</v>
      </c>
    </row>
    <row r="66" spans="1:15" x14ac:dyDescent="0.3">
      <c r="A66" s="3">
        <v>44986</v>
      </c>
      <c r="B66">
        <f>WEEKDAY(tbl_BT[[#This Row],[Datum]],2)</f>
        <v>3</v>
      </c>
      <c r="C66" t="b">
        <f>COUNTIFS(tbl_FT[Datum],tbl_BT[[#This Row],[Datum]])&gt;0</f>
        <v>0</v>
      </c>
      <c r="D66" t="str">
        <f>IF(tbl_BT[[#This Row],[Ist_FT]],INDEX(tbl_FT[Bezeichner],MATCH(tbl_BT[[#This Row],[Datum]],tbl_FT[Datum],0)),"")</f>
        <v/>
      </c>
      <c r="E66" s="6" t="b">
        <f>AND(tbl_BT[[#This Row],[Wochentag]]&lt;=5,NOT(tbl_BT[[#This Row],[Ist_FT]]))</f>
        <v>1</v>
      </c>
      <c r="F66" s="6" t="b">
        <f>NOT(tbl_BT[[#This Row],[Ist_AT]])</f>
        <v>0</v>
      </c>
      <c r="G66" s="3">
        <f>IF(tbl_BT[[#This Row],[Ist_AT]],IFERROR(_xlfn.AGGREGATE(14,6,tbl_BT[Datum]/((tbl_BT[Datum]&lt;tbl_BT[[#This Row],[Datum]])*tbl_BT[Ist_Frei]),1),""),"")</f>
        <v>44983</v>
      </c>
      <c r="H66" s="3">
        <f>IF(tbl_BT[[#This Row],[Ist_AT]],IFERROR(_xlfn.AGGREGATE(15,6,tbl_BT[Datum]/((tbl_BT[Datum]&gt;tbl_BT[[#This Row],[Datum]])*tbl_BT[Ist_Frei]),1),""),"")</f>
        <v>44989</v>
      </c>
      <c r="I66" s="7">
        <f>IFERROR(tbl_BT[[#This Row],[AT_frei_nach]]-tbl_BT[[#This Row],[AT_frei_vor]]-1,"")</f>
        <v>5</v>
      </c>
      <c r="J66" t="b">
        <f>OR(tbl_BT[[#This Row],[Ist_Frei]],tbl_BT[[#This Row],[AT_Anzahl]]=1)</f>
        <v>0</v>
      </c>
      <c r="K66" s="1" t="str">
        <f>IF(tbl_BT[[#This Row],[Ist_BT_Prüfung]],IFERROR(_xlfn.AGGREGATE(14,6,tbl_BT[Datum]/((tbl_BT[Datum]&lt;tbl_BT[[#This Row],[Datum]])*NOT(tbl_BT[Ist_BT_Prüfung])),1),""),"")</f>
        <v/>
      </c>
      <c r="L66" s="1" t="str">
        <f>IF(tbl_BT[[#This Row],[Ist_BT_Prüfung]],IFERROR(_xlfn.AGGREGATE(15,6,tbl_BT[Datum]/((tbl_BT[Datum]&gt;tbl_BT[[#This Row],[Datum]])*NOT(tbl_BT[Ist_BT_Prüfung])),1),""),"")</f>
        <v/>
      </c>
      <c r="M66" s="2" t="str">
        <f>IF(tbl_BT[[#This Row],[Ist_BT_Prüfung]],COUNTIFS(tbl_BT[Datum],"&gt;"&amp;tbl_BT[[#This Row],[BT_AT_vor]],tbl_BT[Datum],"&lt;"&amp;tbl_BT[[#This Row],[BT_AT_nach]],tbl_BT[Ist_AT],TRUE),"")</f>
        <v/>
      </c>
      <c r="N66" t="b">
        <f>AND(tbl_BT[[#This Row],[Ist_BT_Prüfung]],tbl_BT[[#This Row],[BT_AT_Anzahl]]&gt;0)</f>
        <v>0</v>
      </c>
      <c r="O66" t="b">
        <f>AND(tbl_BT[[#This Row],[Ist_BT_Ergebnis]],tbl_BT[[#This Row],[Ist_AT]])</f>
        <v>0</v>
      </c>
    </row>
    <row r="67" spans="1:15" x14ac:dyDescent="0.3">
      <c r="A67" s="3">
        <v>44987</v>
      </c>
      <c r="B67">
        <f>WEEKDAY(tbl_BT[[#This Row],[Datum]],2)</f>
        <v>4</v>
      </c>
      <c r="C67" t="b">
        <f>COUNTIFS(tbl_FT[Datum],tbl_BT[[#This Row],[Datum]])&gt;0</f>
        <v>0</v>
      </c>
      <c r="D67" t="str">
        <f>IF(tbl_BT[[#This Row],[Ist_FT]],INDEX(tbl_FT[Bezeichner],MATCH(tbl_BT[[#This Row],[Datum]],tbl_FT[Datum],0)),"")</f>
        <v/>
      </c>
      <c r="E67" s="6" t="b">
        <f>AND(tbl_BT[[#This Row],[Wochentag]]&lt;=5,NOT(tbl_BT[[#This Row],[Ist_FT]]))</f>
        <v>1</v>
      </c>
      <c r="F67" s="6" t="b">
        <f>NOT(tbl_BT[[#This Row],[Ist_AT]])</f>
        <v>0</v>
      </c>
      <c r="G67" s="3">
        <f>IF(tbl_BT[[#This Row],[Ist_AT]],IFERROR(_xlfn.AGGREGATE(14,6,tbl_BT[Datum]/((tbl_BT[Datum]&lt;tbl_BT[[#This Row],[Datum]])*tbl_BT[Ist_Frei]),1),""),"")</f>
        <v>44983</v>
      </c>
      <c r="H67" s="3">
        <f>IF(tbl_BT[[#This Row],[Ist_AT]],IFERROR(_xlfn.AGGREGATE(15,6,tbl_BT[Datum]/((tbl_BT[Datum]&gt;tbl_BT[[#This Row],[Datum]])*tbl_BT[Ist_Frei]),1),""),"")</f>
        <v>44989</v>
      </c>
      <c r="I67" s="7">
        <f>IFERROR(tbl_BT[[#This Row],[AT_frei_nach]]-tbl_BT[[#This Row],[AT_frei_vor]]-1,"")</f>
        <v>5</v>
      </c>
      <c r="J67" t="b">
        <f>OR(tbl_BT[[#This Row],[Ist_Frei]],tbl_BT[[#This Row],[AT_Anzahl]]=1)</f>
        <v>0</v>
      </c>
      <c r="K67" s="1" t="str">
        <f>IF(tbl_BT[[#This Row],[Ist_BT_Prüfung]],IFERROR(_xlfn.AGGREGATE(14,6,tbl_BT[Datum]/((tbl_BT[Datum]&lt;tbl_BT[[#This Row],[Datum]])*NOT(tbl_BT[Ist_BT_Prüfung])),1),""),"")</f>
        <v/>
      </c>
      <c r="L67" s="1" t="str">
        <f>IF(tbl_BT[[#This Row],[Ist_BT_Prüfung]],IFERROR(_xlfn.AGGREGATE(15,6,tbl_BT[Datum]/((tbl_BT[Datum]&gt;tbl_BT[[#This Row],[Datum]])*NOT(tbl_BT[Ist_BT_Prüfung])),1),""),"")</f>
        <v/>
      </c>
      <c r="M67" s="2" t="str">
        <f>IF(tbl_BT[[#This Row],[Ist_BT_Prüfung]],COUNTIFS(tbl_BT[Datum],"&gt;"&amp;tbl_BT[[#This Row],[BT_AT_vor]],tbl_BT[Datum],"&lt;"&amp;tbl_BT[[#This Row],[BT_AT_nach]],tbl_BT[Ist_AT],TRUE),"")</f>
        <v/>
      </c>
      <c r="N67" t="b">
        <f>AND(tbl_BT[[#This Row],[Ist_BT_Prüfung]],tbl_BT[[#This Row],[BT_AT_Anzahl]]&gt;0)</f>
        <v>0</v>
      </c>
      <c r="O67" t="b">
        <f>AND(tbl_BT[[#This Row],[Ist_BT_Ergebnis]],tbl_BT[[#This Row],[Ist_AT]])</f>
        <v>0</v>
      </c>
    </row>
    <row r="68" spans="1:15" x14ac:dyDescent="0.3">
      <c r="A68" s="3">
        <v>44988</v>
      </c>
      <c r="B68">
        <f>WEEKDAY(tbl_BT[[#This Row],[Datum]],2)</f>
        <v>5</v>
      </c>
      <c r="C68" t="b">
        <f>COUNTIFS(tbl_FT[Datum],tbl_BT[[#This Row],[Datum]])&gt;0</f>
        <v>0</v>
      </c>
      <c r="D68" t="str">
        <f>IF(tbl_BT[[#This Row],[Ist_FT]],INDEX(tbl_FT[Bezeichner],MATCH(tbl_BT[[#This Row],[Datum]],tbl_FT[Datum],0)),"")</f>
        <v/>
      </c>
      <c r="E68" s="6" t="b">
        <f>AND(tbl_BT[[#This Row],[Wochentag]]&lt;=5,NOT(tbl_BT[[#This Row],[Ist_FT]]))</f>
        <v>1</v>
      </c>
      <c r="F68" s="6" t="b">
        <f>NOT(tbl_BT[[#This Row],[Ist_AT]])</f>
        <v>0</v>
      </c>
      <c r="G68" s="3">
        <f>IF(tbl_BT[[#This Row],[Ist_AT]],IFERROR(_xlfn.AGGREGATE(14,6,tbl_BT[Datum]/((tbl_BT[Datum]&lt;tbl_BT[[#This Row],[Datum]])*tbl_BT[Ist_Frei]),1),""),"")</f>
        <v>44983</v>
      </c>
      <c r="H68" s="3">
        <f>IF(tbl_BT[[#This Row],[Ist_AT]],IFERROR(_xlfn.AGGREGATE(15,6,tbl_BT[Datum]/((tbl_BT[Datum]&gt;tbl_BT[[#This Row],[Datum]])*tbl_BT[Ist_Frei]),1),""),"")</f>
        <v>44989</v>
      </c>
      <c r="I68" s="7">
        <f>IFERROR(tbl_BT[[#This Row],[AT_frei_nach]]-tbl_BT[[#This Row],[AT_frei_vor]]-1,"")</f>
        <v>5</v>
      </c>
      <c r="J68" t="b">
        <f>OR(tbl_BT[[#This Row],[Ist_Frei]],tbl_BT[[#This Row],[AT_Anzahl]]=1)</f>
        <v>0</v>
      </c>
      <c r="K68" s="1" t="str">
        <f>IF(tbl_BT[[#This Row],[Ist_BT_Prüfung]],IFERROR(_xlfn.AGGREGATE(14,6,tbl_BT[Datum]/((tbl_BT[Datum]&lt;tbl_BT[[#This Row],[Datum]])*NOT(tbl_BT[Ist_BT_Prüfung])),1),""),"")</f>
        <v/>
      </c>
      <c r="L68" s="1" t="str">
        <f>IF(tbl_BT[[#This Row],[Ist_BT_Prüfung]],IFERROR(_xlfn.AGGREGATE(15,6,tbl_BT[Datum]/((tbl_BT[Datum]&gt;tbl_BT[[#This Row],[Datum]])*NOT(tbl_BT[Ist_BT_Prüfung])),1),""),"")</f>
        <v/>
      </c>
      <c r="M68" s="2" t="str">
        <f>IF(tbl_BT[[#This Row],[Ist_BT_Prüfung]],COUNTIFS(tbl_BT[Datum],"&gt;"&amp;tbl_BT[[#This Row],[BT_AT_vor]],tbl_BT[Datum],"&lt;"&amp;tbl_BT[[#This Row],[BT_AT_nach]],tbl_BT[Ist_AT],TRUE),"")</f>
        <v/>
      </c>
      <c r="N68" t="b">
        <f>AND(tbl_BT[[#This Row],[Ist_BT_Prüfung]],tbl_BT[[#This Row],[BT_AT_Anzahl]]&gt;0)</f>
        <v>0</v>
      </c>
      <c r="O68" t="b">
        <f>AND(tbl_BT[[#This Row],[Ist_BT_Ergebnis]],tbl_BT[[#This Row],[Ist_AT]])</f>
        <v>0</v>
      </c>
    </row>
    <row r="69" spans="1:15" x14ac:dyDescent="0.3">
      <c r="A69" s="3">
        <v>44989</v>
      </c>
      <c r="B69">
        <f>WEEKDAY(tbl_BT[[#This Row],[Datum]],2)</f>
        <v>6</v>
      </c>
      <c r="C69" t="b">
        <f>COUNTIFS(tbl_FT[Datum],tbl_BT[[#This Row],[Datum]])&gt;0</f>
        <v>0</v>
      </c>
      <c r="D69" t="str">
        <f>IF(tbl_BT[[#This Row],[Ist_FT]],INDEX(tbl_FT[Bezeichner],MATCH(tbl_BT[[#This Row],[Datum]],tbl_FT[Datum],0)),"")</f>
        <v/>
      </c>
      <c r="E69" s="6" t="b">
        <f>AND(tbl_BT[[#This Row],[Wochentag]]&lt;=5,NOT(tbl_BT[[#This Row],[Ist_FT]]))</f>
        <v>0</v>
      </c>
      <c r="F69" s="6" t="b">
        <f>NOT(tbl_BT[[#This Row],[Ist_AT]])</f>
        <v>1</v>
      </c>
      <c r="G69" s="3" t="str">
        <f>IF(tbl_BT[[#This Row],[Ist_AT]],IFERROR(_xlfn.AGGREGATE(14,6,tbl_BT[Datum]/((tbl_BT[Datum]&lt;tbl_BT[[#This Row],[Datum]])*tbl_BT[Ist_Frei]),1),""),"")</f>
        <v/>
      </c>
      <c r="H69" s="3" t="str">
        <f>IF(tbl_BT[[#This Row],[Ist_AT]],IFERROR(_xlfn.AGGREGATE(15,6,tbl_BT[Datum]/((tbl_BT[Datum]&gt;tbl_BT[[#This Row],[Datum]])*tbl_BT[Ist_Frei]),1),""),"")</f>
        <v/>
      </c>
      <c r="I69" s="7" t="str">
        <f>IFERROR(tbl_BT[[#This Row],[AT_frei_nach]]-tbl_BT[[#This Row],[AT_frei_vor]]-1,"")</f>
        <v/>
      </c>
      <c r="J69" t="b">
        <f>OR(tbl_BT[[#This Row],[Ist_Frei]],tbl_BT[[#This Row],[AT_Anzahl]]=1)</f>
        <v>1</v>
      </c>
      <c r="K69" s="1">
        <f>IF(tbl_BT[[#This Row],[Ist_BT_Prüfung]],IFERROR(_xlfn.AGGREGATE(14,6,tbl_BT[Datum]/((tbl_BT[Datum]&lt;tbl_BT[[#This Row],[Datum]])*NOT(tbl_BT[Ist_BT_Prüfung])),1),""),"")</f>
        <v>44988</v>
      </c>
      <c r="L69" s="1">
        <f>IF(tbl_BT[[#This Row],[Ist_BT_Prüfung]],IFERROR(_xlfn.AGGREGATE(15,6,tbl_BT[Datum]/((tbl_BT[Datum]&gt;tbl_BT[[#This Row],[Datum]])*NOT(tbl_BT[Ist_BT_Prüfung])),1),""),"")</f>
        <v>44991</v>
      </c>
      <c r="M69" s="2">
        <f>IF(tbl_BT[[#This Row],[Ist_BT_Prüfung]],COUNTIFS(tbl_BT[Datum],"&gt;"&amp;tbl_BT[[#This Row],[BT_AT_vor]],tbl_BT[Datum],"&lt;"&amp;tbl_BT[[#This Row],[BT_AT_nach]],tbl_BT[Ist_AT],TRUE),"")</f>
        <v>0</v>
      </c>
      <c r="N69" t="b">
        <f>AND(tbl_BT[[#This Row],[Ist_BT_Prüfung]],tbl_BT[[#This Row],[BT_AT_Anzahl]]&gt;0)</f>
        <v>0</v>
      </c>
      <c r="O69" t="b">
        <f>AND(tbl_BT[[#This Row],[Ist_BT_Ergebnis]],tbl_BT[[#This Row],[Ist_AT]])</f>
        <v>0</v>
      </c>
    </row>
    <row r="70" spans="1:15" x14ac:dyDescent="0.3">
      <c r="A70" s="3">
        <v>44990</v>
      </c>
      <c r="B70">
        <f>WEEKDAY(tbl_BT[[#This Row],[Datum]],2)</f>
        <v>7</v>
      </c>
      <c r="C70" t="b">
        <f>COUNTIFS(tbl_FT[Datum],tbl_BT[[#This Row],[Datum]])&gt;0</f>
        <v>0</v>
      </c>
      <c r="D70" t="str">
        <f>IF(tbl_BT[[#This Row],[Ist_FT]],INDEX(tbl_FT[Bezeichner],MATCH(tbl_BT[[#This Row],[Datum]],tbl_FT[Datum],0)),"")</f>
        <v/>
      </c>
      <c r="E70" s="6" t="b">
        <f>AND(tbl_BT[[#This Row],[Wochentag]]&lt;=5,NOT(tbl_BT[[#This Row],[Ist_FT]]))</f>
        <v>0</v>
      </c>
      <c r="F70" s="6" t="b">
        <f>NOT(tbl_BT[[#This Row],[Ist_AT]])</f>
        <v>1</v>
      </c>
      <c r="G70" s="3" t="str">
        <f>IF(tbl_BT[[#This Row],[Ist_AT]],IFERROR(_xlfn.AGGREGATE(14,6,tbl_BT[Datum]/((tbl_BT[Datum]&lt;tbl_BT[[#This Row],[Datum]])*tbl_BT[Ist_Frei]),1),""),"")</f>
        <v/>
      </c>
      <c r="H70" s="3" t="str">
        <f>IF(tbl_BT[[#This Row],[Ist_AT]],IFERROR(_xlfn.AGGREGATE(15,6,tbl_BT[Datum]/((tbl_BT[Datum]&gt;tbl_BT[[#This Row],[Datum]])*tbl_BT[Ist_Frei]),1),""),"")</f>
        <v/>
      </c>
      <c r="I70" s="7" t="str">
        <f>IFERROR(tbl_BT[[#This Row],[AT_frei_nach]]-tbl_BT[[#This Row],[AT_frei_vor]]-1,"")</f>
        <v/>
      </c>
      <c r="J70" t="b">
        <f>OR(tbl_BT[[#This Row],[Ist_Frei]],tbl_BT[[#This Row],[AT_Anzahl]]=1)</f>
        <v>1</v>
      </c>
      <c r="K70" s="1">
        <f>IF(tbl_BT[[#This Row],[Ist_BT_Prüfung]],IFERROR(_xlfn.AGGREGATE(14,6,tbl_BT[Datum]/((tbl_BT[Datum]&lt;tbl_BT[[#This Row],[Datum]])*NOT(tbl_BT[Ist_BT_Prüfung])),1),""),"")</f>
        <v>44988</v>
      </c>
      <c r="L70" s="1">
        <f>IF(tbl_BT[[#This Row],[Ist_BT_Prüfung]],IFERROR(_xlfn.AGGREGATE(15,6,tbl_BT[Datum]/((tbl_BT[Datum]&gt;tbl_BT[[#This Row],[Datum]])*NOT(tbl_BT[Ist_BT_Prüfung])),1),""),"")</f>
        <v>44991</v>
      </c>
      <c r="M70" s="2">
        <f>IF(tbl_BT[[#This Row],[Ist_BT_Prüfung]],COUNTIFS(tbl_BT[Datum],"&gt;"&amp;tbl_BT[[#This Row],[BT_AT_vor]],tbl_BT[Datum],"&lt;"&amp;tbl_BT[[#This Row],[BT_AT_nach]],tbl_BT[Ist_AT],TRUE),"")</f>
        <v>0</v>
      </c>
      <c r="N70" t="b">
        <f>AND(tbl_BT[[#This Row],[Ist_BT_Prüfung]],tbl_BT[[#This Row],[BT_AT_Anzahl]]&gt;0)</f>
        <v>0</v>
      </c>
      <c r="O70" t="b">
        <f>AND(tbl_BT[[#This Row],[Ist_BT_Ergebnis]],tbl_BT[[#This Row],[Ist_AT]])</f>
        <v>0</v>
      </c>
    </row>
    <row r="71" spans="1:15" x14ac:dyDescent="0.3">
      <c r="A71" s="3">
        <v>44991</v>
      </c>
      <c r="B71">
        <f>WEEKDAY(tbl_BT[[#This Row],[Datum]],2)</f>
        <v>1</v>
      </c>
      <c r="C71" t="b">
        <f>COUNTIFS(tbl_FT[Datum],tbl_BT[[#This Row],[Datum]])&gt;0</f>
        <v>0</v>
      </c>
      <c r="D71" t="str">
        <f>IF(tbl_BT[[#This Row],[Ist_FT]],INDEX(tbl_FT[Bezeichner],MATCH(tbl_BT[[#This Row],[Datum]],tbl_FT[Datum],0)),"")</f>
        <v/>
      </c>
      <c r="E71" s="6" t="b">
        <f>AND(tbl_BT[[#This Row],[Wochentag]]&lt;=5,NOT(tbl_BT[[#This Row],[Ist_FT]]))</f>
        <v>1</v>
      </c>
      <c r="F71" s="6" t="b">
        <f>NOT(tbl_BT[[#This Row],[Ist_AT]])</f>
        <v>0</v>
      </c>
      <c r="G71" s="3">
        <f>IF(tbl_BT[[#This Row],[Ist_AT]],IFERROR(_xlfn.AGGREGATE(14,6,tbl_BT[Datum]/((tbl_BT[Datum]&lt;tbl_BT[[#This Row],[Datum]])*tbl_BT[Ist_Frei]),1),""),"")</f>
        <v>44990</v>
      </c>
      <c r="H71" s="3">
        <f>IF(tbl_BT[[#This Row],[Ist_AT]],IFERROR(_xlfn.AGGREGATE(15,6,tbl_BT[Datum]/((tbl_BT[Datum]&gt;tbl_BT[[#This Row],[Datum]])*tbl_BT[Ist_Frei]),1),""),"")</f>
        <v>44996</v>
      </c>
      <c r="I71" s="7">
        <f>IFERROR(tbl_BT[[#This Row],[AT_frei_nach]]-tbl_BT[[#This Row],[AT_frei_vor]]-1,"")</f>
        <v>5</v>
      </c>
      <c r="J71" t="b">
        <f>OR(tbl_BT[[#This Row],[Ist_Frei]],tbl_BT[[#This Row],[AT_Anzahl]]=1)</f>
        <v>0</v>
      </c>
      <c r="K71" s="1" t="str">
        <f>IF(tbl_BT[[#This Row],[Ist_BT_Prüfung]],IFERROR(_xlfn.AGGREGATE(14,6,tbl_BT[Datum]/((tbl_BT[Datum]&lt;tbl_BT[[#This Row],[Datum]])*NOT(tbl_BT[Ist_BT_Prüfung])),1),""),"")</f>
        <v/>
      </c>
      <c r="L71" s="1" t="str">
        <f>IF(tbl_BT[[#This Row],[Ist_BT_Prüfung]],IFERROR(_xlfn.AGGREGATE(15,6,tbl_BT[Datum]/((tbl_BT[Datum]&gt;tbl_BT[[#This Row],[Datum]])*NOT(tbl_BT[Ist_BT_Prüfung])),1),""),"")</f>
        <v/>
      </c>
      <c r="M71" s="2" t="str">
        <f>IF(tbl_BT[[#This Row],[Ist_BT_Prüfung]],COUNTIFS(tbl_BT[Datum],"&gt;"&amp;tbl_BT[[#This Row],[BT_AT_vor]],tbl_BT[Datum],"&lt;"&amp;tbl_BT[[#This Row],[BT_AT_nach]],tbl_BT[Ist_AT],TRUE),"")</f>
        <v/>
      </c>
      <c r="N71" t="b">
        <f>AND(tbl_BT[[#This Row],[Ist_BT_Prüfung]],tbl_BT[[#This Row],[BT_AT_Anzahl]]&gt;0)</f>
        <v>0</v>
      </c>
      <c r="O71" t="b">
        <f>AND(tbl_BT[[#This Row],[Ist_BT_Ergebnis]],tbl_BT[[#This Row],[Ist_AT]])</f>
        <v>0</v>
      </c>
    </row>
    <row r="72" spans="1:15" x14ac:dyDescent="0.3">
      <c r="A72" s="3">
        <v>44992</v>
      </c>
      <c r="B72">
        <f>WEEKDAY(tbl_BT[[#This Row],[Datum]],2)</f>
        <v>2</v>
      </c>
      <c r="C72" t="b">
        <f>COUNTIFS(tbl_FT[Datum],tbl_BT[[#This Row],[Datum]])&gt;0</f>
        <v>0</v>
      </c>
      <c r="D72" t="str">
        <f>IF(tbl_BT[[#This Row],[Ist_FT]],INDEX(tbl_FT[Bezeichner],MATCH(tbl_BT[[#This Row],[Datum]],tbl_FT[Datum],0)),"")</f>
        <v/>
      </c>
      <c r="E72" s="6" t="b">
        <f>AND(tbl_BT[[#This Row],[Wochentag]]&lt;=5,NOT(tbl_BT[[#This Row],[Ist_FT]]))</f>
        <v>1</v>
      </c>
      <c r="F72" s="6" t="b">
        <f>NOT(tbl_BT[[#This Row],[Ist_AT]])</f>
        <v>0</v>
      </c>
      <c r="G72" s="3">
        <f>IF(tbl_BT[[#This Row],[Ist_AT]],IFERROR(_xlfn.AGGREGATE(14,6,tbl_BT[Datum]/((tbl_BT[Datum]&lt;tbl_BT[[#This Row],[Datum]])*tbl_BT[Ist_Frei]),1),""),"")</f>
        <v>44990</v>
      </c>
      <c r="H72" s="3">
        <f>IF(tbl_BT[[#This Row],[Ist_AT]],IFERROR(_xlfn.AGGREGATE(15,6,tbl_BT[Datum]/((tbl_BT[Datum]&gt;tbl_BT[[#This Row],[Datum]])*tbl_BT[Ist_Frei]),1),""),"")</f>
        <v>44996</v>
      </c>
      <c r="I72" s="7">
        <f>IFERROR(tbl_BT[[#This Row],[AT_frei_nach]]-tbl_BT[[#This Row],[AT_frei_vor]]-1,"")</f>
        <v>5</v>
      </c>
      <c r="J72" t="b">
        <f>OR(tbl_BT[[#This Row],[Ist_Frei]],tbl_BT[[#This Row],[AT_Anzahl]]=1)</f>
        <v>0</v>
      </c>
      <c r="K72" s="1" t="str">
        <f>IF(tbl_BT[[#This Row],[Ist_BT_Prüfung]],IFERROR(_xlfn.AGGREGATE(14,6,tbl_BT[Datum]/((tbl_BT[Datum]&lt;tbl_BT[[#This Row],[Datum]])*NOT(tbl_BT[Ist_BT_Prüfung])),1),""),"")</f>
        <v/>
      </c>
      <c r="L72" s="1" t="str">
        <f>IF(tbl_BT[[#This Row],[Ist_BT_Prüfung]],IFERROR(_xlfn.AGGREGATE(15,6,tbl_BT[Datum]/((tbl_BT[Datum]&gt;tbl_BT[[#This Row],[Datum]])*NOT(tbl_BT[Ist_BT_Prüfung])),1),""),"")</f>
        <v/>
      </c>
      <c r="M72" s="2" t="str">
        <f>IF(tbl_BT[[#This Row],[Ist_BT_Prüfung]],COUNTIFS(tbl_BT[Datum],"&gt;"&amp;tbl_BT[[#This Row],[BT_AT_vor]],tbl_BT[Datum],"&lt;"&amp;tbl_BT[[#This Row],[BT_AT_nach]],tbl_BT[Ist_AT],TRUE),"")</f>
        <v/>
      </c>
      <c r="N72" t="b">
        <f>AND(tbl_BT[[#This Row],[Ist_BT_Prüfung]],tbl_BT[[#This Row],[BT_AT_Anzahl]]&gt;0)</f>
        <v>0</v>
      </c>
      <c r="O72" t="b">
        <f>AND(tbl_BT[[#This Row],[Ist_BT_Ergebnis]],tbl_BT[[#This Row],[Ist_AT]])</f>
        <v>0</v>
      </c>
    </row>
    <row r="73" spans="1:15" x14ac:dyDescent="0.3">
      <c r="A73" s="3">
        <v>44993</v>
      </c>
      <c r="B73">
        <f>WEEKDAY(tbl_BT[[#This Row],[Datum]],2)</f>
        <v>3</v>
      </c>
      <c r="C73" t="b">
        <f>COUNTIFS(tbl_FT[Datum],tbl_BT[[#This Row],[Datum]])&gt;0</f>
        <v>0</v>
      </c>
      <c r="D73" t="str">
        <f>IF(tbl_BT[[#This Row],[Ist_FT]],INDEX(tbl_FT[Bezeichner],MATCH(tbl_BT[[#This Row],[Datum]],tbl_FT[Datum],0)),"")</f>
        <v/>
      </c>
      <c r="E73" s="6" t="b">
        <f>AND(tbl_BT[[#This Row],[Wochentag]]&lt;=5,NOT(tbl_BT[[#This Row],[Ist_FT]]))</f>
        <v>1</v>
      </c>
      <c r="F73" s="6" t="b">
        <f>NOT(tbl_BT[[#This Row],[Ist_AT]])</f>
        <v>0</v>
      </c>
      <c r="G73" s="3">
        <f>IF(tbl_BT[[#This Row],[Ist_AT]],IFERROR(_xlfn.AGGREGATE(14,6,tbl_BT[Datum]/((tbl_BT[Datum]&lt;tbl_BT[[#This Row],[Datum]])*tbl_BT[Ist_Frei]),1),""),"")</f>
        <v>44990</v>
      </c>
      <c r="H73" s="3">
        <f>IF(tbl_BT[[#This Row],[Ist_AT]],IFERROR(_xlfn.AGGREGATE(15,6,tbl_BT[Datum]/((tbl_BT[Datum]&gt;tbl_BT[[#This Row],[Datum]])*tbl_BT[Ist_Frei]),1),""),"")</f>
        <v>44996</v>
      </c>
      <c r="I73" s="7">
        <f>IFERROR(tbl_BT[[#This Row],[AT_frei_nach]]-tbl_BT[[#This Row],[AT_frei_vor]]-1,"")</f>
        <v>5</v>
      </c>
      <c r="J73" t="b">
        <f>OR(tbl_BT[[#This Row],[Ist_Frei]],tbl_BT[[#This Row],[AT_Anzahl]]=1)</f>
        <v>0</v>
      </c>
      <c r="K73" s="1" t="str">
        <f>IF(tbl_BT[[#This Row],[Ist_BT_Prüfung]],IFERROR(_xlfn.AGGREGATE(14,6,tbl_BT[Datum]/((tbl_BT[Datum]&lt;tbl_BT[[#This Row],[Datum]])*NOT(tbl_BT[Ist_BT_Prüfung])),1),""),"")</f>
        <v/>
      </c>
      <c r="L73" s="1" t="str">
        <f>IF(tbl_BT[[#This Row],[Ist_BT_Prüfung]],IFERROR(_xlfn.AGGREGATE(15,6,tbl_BT[Datum]/((tbl_BT[Datum]&gt;tbl_BT[[#This Row],[Datum]])*NOT(tbl_BT[Ist_BT_Prüfung])),1),""),"")</f>
        <v/>
      </c>
      <c r="M73" s="2" t="str">
        <f>IF(tbl_BT[[#This Row],[Ist_BT_Prüfung]],COUNTIFS(tbl_BT[Datum],"&gt;"&amp;tbl_BT[[#This Row],[BT_AT_vor]],tbl_BT[Datum],"&lt;"&amp;tbl_BT[[#This Row],[BT_AT_nach]],tbl_BT[Ist_AT],TRUE),"")</f>
        <v/>
      </c>
      <c r="N73" t="b">
        <f>AND(tbl_BT[[#This Row],[Ist_BT_Prüfung]],tbl_BT[[#This Row],[BT_AT_Anzahl]]&gt;0)</f>
        <v>0</v>
      </c>
      <c r="O73" t="b">
        <f>AND(tbl_BT[[#This Row],[Ist_BT_Ergebnis]],tbl_BT[[#This Row],[Ist_AT]])</f>
        <v>0</v>
      </c>
    </row>
    <row r="74" spans="1:15" x14ac:dyDescent="0.3">
      <c r="A74" s="3">
        <v>44994</v>
      </c>
      <c r="B74">
        <f>WEEKDAY(tbl_BT[[#This Row],[Datum]],2)</f>
        <v>4</v>
      </c>
      <c r="C74" t="b">
        <f>COUNTIFS(tbl_FT[Datum],tbl_BT[[#This Row],[Datum]])&gt;0</f>
        <v>0</v>
      </c>
      <c r="D74" t="str">
        <f>IF(tbl_BT[[#This Row],[Ist_FT]],INDEX(tbl_FT[Bezeichner],MATCH(tbl_BT[[#This Row],[Datum]],tbl_FT[Datum],0)),"")</f>
        <v/>
      </c>
      <c r="E74" s="6" t="b">
        <f>AND(tbl_BT[[#This Row],[Wochentag]]&lt;=5,NOT(tbl_BT[[#This Row],[Ist_FT]]))</f>
        <v>1</v>
      </c>
      <c r="F74" s="6" t="b">
        <f>NOT(tbl_BT[[#This Row],[Ist_AT]])</f>
        <v>0</v>
      </c>
      <c r="G74" s="3">
        <f>IF(tbl_BT[[#This Row],[Ist_AT]],IFERROR(_xlfn.AGGREGATE(14,6,tbl_BT[Datum]/((tbl_BT[Datum]&lt;tbl_BT[[#This Row],[Datum]])*tbl_BT[Ist_Frei]),1),""),"")</f>
        <v>44990</v>
      </c>
      <c r="H74" s="3">
        <f>IF(tbl_BT[[#This Row],[Ist_AT]],IFERROR(_xlfn.AGGREGATE(15,6,tbl_BT[Datum]/((tbl_BT[Datum]&gt;tbl_BT[[#This Row],[Datum]])*tbl_BT[Ist_Frei]),1),""),"")</f>
        <v>44996</v>
      </c>
      <c r="I74" s="7">
        <f>IFERROR(tbl_BT[[#This Row],[AT_frei_nach]]-tbl_BT[[#This Row],[AT_frei_vor]]-1,"")</f>
        <v>5</v>
      </c>
      <c r="J74" t="b">
        <f>OR(tbl_BT[[#This Row],[Ist_Frei]],tbl_BT[[#This Row],[AT_Anzahl]]=1)</f>
        <v>0</v>
      </c>
      <c r="K74" s="1" t="str">
        <f>IF(tbl_BT[[#This Row],[Ist_BT_Prüfung]],IFERROR(_xlfn.AGGREGATE(14,6,tbl_BT[Datum]/((tbl_BT[Datum]&lt;tbl_BT[[#This Row],[Datum]])*NOT(tbl_BT[Ist_BT_Prüfung])),1),""),"")</f>
        <v/>
      </c>
      <c r="L74" s="1" t="str">
        <f>IF(tbl_BT[[#This Row],[Ist_BT_Prüfung]],IFERROR(_xlfn.AGGREGATE(15,6,tbl_BT[Datum]/((tbl_BT[Datum]&gt;tbl_BT[[#This Row],[Datum]])*NOT(tbl_BT[Ist_BT_Prüfung])),1),""),"")</f>
        <v/>
      </c>
      <c r="M74" s="2" t="str">
        <f>IF(tbl_BT[[#This Row],[Ist_BT_Prüfung]],COUNTIFS(tbl_BT[Datum],"&gt;"&amp;tbl_BT[[#This Row],[BT_AT_vor]],tbl_BT[Datum],"&lt;"&amp;tbl_BT[[#This Row],[BT_AT_nach]],tbl_BT[Ist_AT],TRUE),"")</f>
        <v/>
      </c>
      <c r="N74" t="b">
        <f>AND(tbl_BT[[#This Row],[Ist_BT_Prüfung]],tbl_BT[[#This Row],[BT_AT_Anzahl]]&gt;0)</f>
        <v>0</v>
      </c>
      <c r="O74" t="b">
        <f>AND(tbl_BT[[#This Row],[Ist_BT_Ergebnis]],tbl_BT[[#This Row],[Ist_AT]])</f>
        <v>0</v>
      </c>
    </row>
    <row r="75" spans="1:15" x14ac:dyDescent="0.3">
      <c r="A75" s="3">
        <v>44995</v>
      </c>
      <c r="B75">
        <f>WEEKDAY(tbl_BT[[#This Row],[Datum]],2)</f>
        <v>5</v>
      </c>
      <c r="C75" t="b">
        <f>COUNTIFS(tbl_FT[Datum],tbl_BT[[#This Row],[Datum]])&gt;0</f>
        <v>0</v>
      </c>
      <c r="D75" t="str">
        <f>IF(tbl_BT[[#This Row],[Ist_FT]],INDEX(tbl_FT[Bezeichner],MATCH(tbl_BT[[#This Row],[Datum]],tbl_FT[Datum],0)),"")</f>
        <v/>
      </c>
      <c r="E75" s="6" t="b">
        <f>AND(tbl_BT[[#This Row],[Wochentag]]&lt;=5,NOT(tbl_BT[[#This Row],[Ist_FT]]))</f>
        <v>1</v>
      </c>
      <c r="F75" s="6" t="b">
        <f>NOT(tbl_BT[[#This Row],[Ist_AT]])</f>
        <v>0</v>
      </c>
      <c r="G75" s="3">
        <f>IF(tbl_BT[[#This Row],[Ist_AT]],IFERROR(_xlfn.AGGREGATE(14,6,tbl_BT[Datum]/((tbl_BT[Datum]&lt;tbl_BT[[#This Row],[Datum]])*tbl_BT[Ist_Frei]),1),""),"")</f>
        <v>44990</v>
      </c>
      <c r="H75" s="3">
        <f>IF(tbl_BT[[#This Row],[Ist_AT]],IFERROR(_xlfn.AGGREGATE(15,6,tbl_BT[Datum]/((tbl_BT[Datum]&gt;tbl_BT[[#This Row],[Datum]])*tbl_BT[Ist_Frei]),1),""),"")</f>
        <v>44996</v>
      </c>
      <c r="I75" s="7">
        <f>IFERROR(tbl_BT[[#This Row],[AT_frei_nach]]-tbl_BT[[#This Row],[AT_frei_vor]]-1,"")</f>
        <v>5</v>
      </c>
      <c r="J75" t="b">
        <f>OR(tbl_BT[[#This Row],[Ist_Frei]],tbl_BT[[#This Row],[AT_Anzahl]]=1)</f>
        <v>0</v>
      </c>
      <c r="K75" s="1" t="str">
        <f>IF(tbl_BT[[#This Row],[Ist_BT_Prüfung]],IFERROR(_xlfn.AGGREGATE(14,6,tbl_BT[Datum]/((tbl_BT[Datum]&lt;tbl_BT[[#This Row],[Datum]])*NOT(tbl_BT[Ist_BT_Prüfung])),1),""),"")</f>
        <v/>
      </c>
      <c r="L75" s="1" t="str">
        <f>IF(tbl_BT[[#This Row],[Ist_BT_Prüfung]],IFERROR(_xlfn.AGGREGATE(15,6,tbl_BT[Datum]/((tbl_BT[Datum]&gt;tbl_BT[[#This Row],[Datum]])*NOT(tbl_BT[Ist_BT_Prüfung])),1),""),"")</f>
        <v/>
      </c>
      <c r="M75" s="2" t="str">
        <f>IF(tbl_BT[[#This Row],[Ist_BT_Prüfung]],COUNTIFS(tbl_BT[Datum],"&gt;"&amp;tbl_BT[[#This Row],[BT_AT_vor]],tbl_BT[Datum],"&lt;"&amp;tbl_BT[[#This Row],[BT_AT_nach]],tbl_BT[Ist_AT],TRUE),"")</f>
        <v/>
      </c>
      <c r="N75" t="b">
        <f>AND(tbl_BT[[#This Row],[Ist_BT_Prüfung]],tbl_BT[[#This Row],[BT_AT_Anzahl]]&gt;0)</f>
        <v>0</v>
      </c>
      <c r="O75" t="b">
        <f>AND(tbl_BT[[#This Row],[Ist_BT_Ergebnis]],tbl_BT[[#This Row],[Ist_AT]])</f>
        <v>0</v>
      </c>
    </row>
    <row r="76" spans="1:15" x14ac:dyDescent="0.3">
      <c r="A76" s="3">
        <v>44996</v>
      </c>
      <c r="B76">
        <f>WEEKDAY(tbl_BT[[#This Row],[Datum]],2)</f>
        <v>6</v>
      </c>
      <c r="C76" t="b">
        <f>COUNTIFS(tbl_FT[Datum],tbl_BT[[#This Row],[Datum]])&gt;0</f>
        <v>0</v>
      </c>
      <c r="D76" t="str">
        <f>IF(tbl_BT[[#This Row],[Ist_FT]],INDEX(tbl_FT[Bezeichner],MATCH(tbl_BT[[#This Row],[Datum]],tbl_FT[Datum],0)),"")</f>
        <v/>
      </c>
      <c r="E76" s="6" t="b">
        <f>AND(tbl_BT[[#This Row],[Wochentag]]&lt;=5,NOT(tbl_BT[[#This Row],[Ist_FT]]))</f>
        <v>0</v>
      </c>
      <c r="F76" s="6" t="b">
        <f>NOT(tbl_BT[[#This Row],[Ist_AT]])</f>
        <v>1</v>
      </c>
      <c r="G76" s="3" t="str">
        <f>IF(tbl_BT[[#This Row],[Ist_AT]],IFERROR(_xlfn.AGGREGATE(14,6,tbl_BT[Datum]/((tbl_BT[Datum]&lt;tbl_BT[[#This Row],[Datum]])*tbl_BT[Ist_Frei]),1),""),"")</f>
        <v/>
      </c>
      <c r="H76" s="3" t="str">
        <f>IF(tbl_BT[[#This Row],[Ist_AT]],IFERROR(_xlfn.AGGREGATE(15,6,tbl_BT[Datum]/((tbl_BT[Datum]&gt;tbl_BT[[#This Row],[Datum]])*tbl_BT[Ist_Frei]),1),""),"")</f>
        <v/>
      </c>
      <c r="I76" s="7" t="str">
        <f>IFERROR(tbl_BT[[#This Row],[AT_frei_nach]]-tbl_BT[[#This Row],[AT_frei_vor]]-1,"")</f>
        <v/>
      </c>
      <c r="J76" t="b">
        <f>OR(tbl_BT[[#This Row],[Ist_Frei]],tbl_BT[[#This Row],[AT_Anzahl]]=1)</f>
        <v>1</v>
      </c>
      <c r="K76" s="1">
        <f>IF(tbl_BT[[#This Row],[Ist_BT_Prüfung]],IFERROR(_xlfn.AGGREGATE(14,6,tbl_BT[Datum]/((tbl_BT[Datum]&lt;tbl_BT[[#This Row],[Datum]])*NOT(tbl_BT[Ist_BT_Prüfung])),1),""),"")</f>
        <v>44995</v>
      </c>
      <c r="L76" s="1">
        <f>IF(tbl_BT[[#This Row],[Ist_BT_Prüfung]],IFERROR(_xlfn.AGGREGATE(15,6,tbl_BT[Datum]/((tbl_BT[Datum]&gt;tbl_BT[[#This Row],[Datum]])*NOT(tbl_BT[Ist_BT_Prüfung])),1),""),"")</f>
        <v>44998</v>
      </c>
      <c r="M76" s="2">
        <f>IF(tbl_BT[[#This Row],[Ist_BT_Prüfung]],COUNTIFS(tbl_BT[Datum],"&gt;"&amp;tbl_BT[[#This Row],[BT_AT_vor]],tbl_BT[Datum],"&lt;"&amp;tbl_BT[[#This Row],[BT_AT_nach]],tbl_BT[Ist_AT],TRUE),"")</f>
        <v>0</v>
      </c>
      <c r="N76" t="b">
        <f>AND(tbl_BT[[#This Row],[Ist_BT_Prüfung]],tbl_BT[[#This Row],[BT_AT_Anzahl]]&gt;0)</f>
        <v>0</v>
      </c>
      <c r="O76" t="b">
        <f>AND(tbl_BT[[#This Row],[Ist_BT_Ergebnis]],tbl_BT[[#This Row],[Ist_AT]])</f>
        <v>0</v>
      </c>
    </row>
    <row r="77" spans="1:15" x14ac:dyDescent="0.3">
      <c r="A77" s="3">
        <v>44997</v>
      </c>
      <c r="B77">
        <f>WEEKDAY(tbl_BT[[#This Row],[Datum]],2)</f>
        <v>7</v>
      </c>
      <c r="C77" t="b">
        <f>COUNTIFS(tbl_FT[Datum],tbl_BT[[#This Row],[Datum]])&gt;0</f>
        <v>0</v>
      </c>
      <c r="D77" t="str">
        <f>IF(tbl_BT[[#This Row],[Ist_FT]],INDEX(tbl_FT[Bezeichner],MATCH(tbl_BT[[#This Row],[Datum]],tbl_FT[Datum],0)),"")</f>
        <v/>
      </c>
      <c r="E77" s="6" t="b">
        <f>AND(tbl_BT[[#This Row],[Wochentag]]&lt;=5,NOT(tbl_BT[[#This Row],[Ist_FT]]))</f>
        <v>0</v>
      </c>
      <c r="F77" s="6" t="b">
        <f>NOT(tbl_BT[[#This Row],[Ist_AT]])</f>
        <v>1</v>
      </c>
      <c r="G77" s="3" t="str">
        <f>IF(tbl_BT[[#This Row],[Ist_AT]],IFERROR(_xlfn.AGGREGATE(14,6,tbl_BT[Datum]/((tbl_BT[Datum]&lt;tbl_BT[[#This Row],[Datum]])*tbl_BT[Ist_Frei]),1),""),"")</f>
        <v/>
      </c>
      <c r="H77" s="3" t="str">
        <f>IF(tbl_BT[[#This Row],[Ist_AT]],IFERROR(_xlfn.AGGREGATE(15,6,tbl_BT[Datum]/((tbl_BT[Datum]&gt;tbl_BT[[#This Row],[Datum]])*tbl_BT[Ist_Frei]),1),""),"")</f>
        <v/>
      </c>
      <c r="I77" s="7" t="str">
        <f>IFERROR(tbl_BT[[#This Row],[AT_frei_nach]]-tbl_BT[[#This Row],[AT_frei_vor]]-1,"")</f>
        <v/>
      </c>
      <c r="J77" t="b">
        <f>OR(tbl_BT[[#This Row],[Ist_Frei]],tbl_BT[[#This Row],[AT_Anzahl]]=1)</f>
        <v>1</v>
      </c>
      <c r="K77" s="1">
        <f>IF(tbl_BT[[#This Row],[Ist_BT_Prüfung]],IFERROR(_xlfn.AGGREGATE(14,6,tbl_BT[Datum]/((tbl_BT[Datum]&lt;tbl_BT[[#This Row],[Datum]])*NOT(tbl_BT[Ist_BT_Prüfung])),1),""),"")</f>
        <v>44995</v>
      </c>
      <c r="L77" s="1">
        <f>IF(tbl_BT[[#This Row],[Ist_BT_Prüfung]],IFERROR(_xlfn.AGGREGATE(15,6,tbl_BT[Datum]/((tbl_BT[Datum]&gt;tbl_BT[[#This Row],[Datum]])*NOT(tbl_BT[Ist_BT_Prüfung])),1),""),"")</f>
        <v>44998</v>
      </c>
      <c r="M77" s="2">
        <f>IF(tbl_BT[[#This Row],[Ist_BT_Prüfung]],COUNTIFS(tbl_BT[Datum],"&gt;"&amp;tbl_BT[[#This Row],[BT_AT_vor]],tbl_BT[Datum],"&lt;"&amp;tbl_BT[[#This Row],[BT_AT_nach]],tbl_BT[Ist_AT],TRUE),"")</f>
        <v>0</v>
      </c>
      <c r="N77" t="b">
        <f>AND(tbl_BT[[#This Row],[Ist_BT_Prüfung]],tbl_BT[[#This Row],[BT_AT_Anzahl]]&gt;0)</f>
        <v>0</v>
      </c>
      <c r="O77" t="b">
        <f>AND(tbl_BT[[#This Row],[Ist_BT_Ergebnis]],tbl_BT[[#This Row],[Ist_AT]])</f>
        <v>0</v>
      </c>
    </row>
    <row r="78" spans="1:15" x14ac:dyDescent="0.3">
      <c r="A78" s="3">
        <v>44998</v>
      </c>
      <c r="B78">
        <f>WEEKDAY(tbl_BT[[#This Row],[Datum]],2)</f>
        <v>1</v>
      </c>
      <c r="C78" t="b">
        <f>COUNTIFS(tbl_FT[Datum],tbl_BT[[#This Row],[Datum]])&gt;0</f>
        <v>0</v>
      </c>
      <c r="D78" t="str">
        <f>IF(tbl_BT[[#This Row],[Ist_FT]],INDEX(tbl_FT[Bezeichner],MATCH(tbl_BT[[#This Row],[Datum]],tbl_FT[Datum],0)),"")</f>
        <v/>
      </c>
      <c r="E78" s="6" t="b">
        <f>AND(tbl_BT[[#This Row],[Wochentag]]&lt;=5,NOT(tbl_BT[[#This Row],[Ist_FT]]))</f>
        <v>1</v>
      </c>
      <c r="F78" s="6" t="b">
        <f>NOT(tbl_BT[[#This Row],[Ist_AT]])</f>
        <v>0</v>
      </c>
      <c r="G78" s="3">
        <f>IF(tbl_BT[[#This Row],[Ist_AT]],IFERROR(_xlfn.AGGREGATE(14,6,tbl_BT[Datum]/((tbl_BT[Datum]&lt;tbl_BT[[#This Row],[Datum]])*tbl_BT[Ist_Frei]),1),""),"")</f>
        <v>44997</v>
      </c>
      <c r="H78" s="3">
        <f>IF(tbl_BT[[#This Row],[Ist_AT]],IFERROR(_xlfn.AGGREGATE(15,6,tbl_BT[Datum]/((tbl_BT[Datum]&gt;tbl_BT[[#This Row],[Datum]])*tbl_BT[Ist_Frei]),1),""),"")</f>
        <v>45003</v>
      </c>
      <c r="I78" s="7">
        <f>IFERROR(tbl_BT[[#This Row],[AT_frei_nach]]-tbl_BT[[#This Row],[AT_frei_vor]]-1,"")</f>
        <v>5</v>
      </c>
      <c r="J78" t="b">
        <f>OR(tbl_BT[[#This Row],[Ist_Frei]],tbl_BT[[#This Row],[AT_Anzahl]]=1)</f>
        <v>0</v>
      </c>
      <c r="K78" s="1" t="str">
        <f>IF(tbl_BT[[#This Row],[Ist_BT_Prüfung]],IFERROR(_xlfn.AGGREGATE(14,6,tbl_BT[Datum]/((tbl_BT[Datum]&lt;tbl_BT[[#This Row],[Datum]])*NOT(tbl_BT[Ist_BT_Prüfung])),1),""),"")</f>
        <v/>
      </c>
      <c r="L78" s="1" t="str">
        <f>IF(tbl_BT[[#This Row],[Ist_BT_Prüfung]],IFERROR(_xlfn.AGGREGATE(15,6,tbl_BT[Datum]/((tbl_BT[Datum]&gt;tbl_BT[[#This Row],[Datum]])*NOT(tbl_BT[Ist_BT_Prüfung])),1),""),"")</f>
        <v/>
      </c>
      <c r="M78" s="2" t="str">
        <f>IF(tbl_BT[[#This Row],[Ist_BT_Prüfung]],COUNTIFS(tbl_BT[Datum],"&gt;"&amp;tbl_BT[[#This Row],[BT_AT_vor]],tbl_BT[Datum],"&lt;"&amp;tbl_BT[[#This Row],[BT_AT_nach]],tbl_BT[Ist_AT],TRUE),"")</f>
        <v/>
      </c>
      <c r="N78" t="b">
        <f>AND(tbl_BT[[#This Row],[Ist_BT_Prüfung]],tbl_BT[[#This Row],[BT_AT_Anzahl]]&gt;0)</f>
        <v>0</v>
      </c>
      <c r="O78" t="b">
        <f>AND(tbl_BT[[#This Row],[Ist_BT_Ergebnis]],tbl_BT[[#This Row],[Ist_AT]])</f>
        <v>0</v>
      </c>
    </row>
    <row r="79" spans="1:15" x14ac:dyDescent="0.3">
      <c r="A79" s="3">
        <v>44999</v>
      </c>
      <c r="B79">
        <f>WEEKDAY(tbl_BT[[#This Row],[Datum]],2)</f>
        <v>2</v>
      </c>
      <c r="C79" t="b">
        <f>COUNTIFS(tbl_FT[Datum],tbl_BT[[#This Row],[Datum]])&gt;0</f>
        <v>0</v>
      </c>
      <c r="D79" t="str">
        <f>IF(tbl_BT[[#This Row],[Ist_FT]],INDEX(tbl_FT[Bezeichner],MATCH(tbl_BT[[#This Row],[Datum]],tbl_FT[Datum],0)),"")</f>
        <v/>
      </c>
      <c r="E79" s="6" t="b">
        <f>AND(tbl_BT[[#This Row],[Wochentag]]&lt;=5,NOT(tbl_BT[[#This Row],[Ist_FT]]))</f>
        <v>1</v>
      </c>
      <c r="F79" s="6" t="b">
        <f>NOT(tbl_BT[[#This Row],[Ist_AT]])</f>
        <v>0</v>
      </c>
      <c r="G79" s="3">
        <f>IF(tbl_BT[[#This Row],[Ist_AT]],IFERROR(_xlfn.AGGREGATE(14,6,tbl_BT[Datum]/((tbl_BT[Datum]&lt;tbl_BT[[#This Row],[Datum]])*tbl_BT[Ist_Frei]),1),""),"")</f>
        <v>44997</v>
      </c>
      <c r="H79" s="3">
        <f>IF(tbl_BT[[#This Row],[Ist_AT]],IFERROR(_xlfn.AGGREGATE(15,6,tbl_BT[Datum]/((tbl_BT[Datum]&gt;tbl_BT[[#This Row],[Datum]])*tbl_BT[Ist_Frei]),1),""),"")</f>
        <v>45003</v>
      </c>
      <c r="I79" s="7">
        <f>IFERROR(tbl_BT[[#This Row],[AT_frei_nach]]-tbl_BT[[#This Row],[AT_frei_vor]]-1,"")</f>
        <v>5</v>
      </c>
      <c r="J79" t="b">
        <f>OR(tbl_BT[[#This Row],[Ist_Frei]],tbl_BT[[#This Row],[AT_Anzahl]]=1)</f>
        <v>0</v>
      </c>
      <c r="K79" s="1" t="str">
        <f>IF(tbl_BT[[#This Row],[Ist_BT_Prüfung]],IFERROR(_xlfn.AGGREGATE(14,6,tbl_BT[Datum]/((tbl_BT[Datum]&lt;tbl_BT[[#This Row],[Datum]])*NOT(tbl_BT[Ist_BT_Prüfung])),1),""),"")</f>
        <v/>
      </c>
      <c r="L79" s="1" t="str">
        <f>IF(tbl_BT[[#This Row],[Ist_BT_Prüfung]],IFERROR(_xlfn.AGGREGATE(15,6,tbl_BT[Datum]/((tbl_BT[Datum]&gt;tbl_BT[[#This Row],[Datum]])*NOT(tbl_BT[Ist_BT_Prüfung])),1),""),"")</f>
        <v/>
      </c>
      <c r="M79" s="2" t="str">
        <f>IF(tbl_BT[[#This Row],[Ist_BT_Prüfung]],COUNTIFS(tbl_BT[Datum],"&gt;"&amp;tbl_BT[[#This Row],[BT_AT_vor]],tbl_BT[Datum],"&lt;"&amp;tbl_BT[[#This Row],[BT_AT_nach]],tbl_BT[Ist_AT],TRUE),"")</f>
        <v/>
      </c>
      <c r="N79" t="b">
        <f>AND(tbl_BT[[#This Row],[Ist_BT_Prüfung]],tbl_BT[[#This Row],[BT_AT_Anzahl]]&gt;0)</f>
        <v>0</v>
      </c>
      <c r="O79" t="b">
        <f>AND(tbl_BT[[#This Row],[Ist_BT_Ergebnis]],tbl_BT[[#This Row],[Ist_AT]])</f>
        <v>0</v>
      </c>
    </row>
    <row r="80" spans="1:15" x14ac:dyDescent="0.3">
      <c r="A80" s="3">
        <v>45000</v>
      </c>
      <c r="B80">
        <f>WEEKDAY(tbl_BT[[#This Row],[Datum]],2)</f>
        <v>3</v>
      </c>
      <c r="C80" t="b">
        <f>COUNTIFS(tbl_FT[Datum],tbl_BT[[#This Row],[Datum]])&gt;0</f>
        <v>0</v>
      </c>
      <c r="D80" t="str">
        <f>IF(tbl_BT[[#This Row],[Ist_FT]],INDEX(tbl_FT[Bezeichner],MATCH(tbl_BT[[#This Row],[Datum]],tbl_FT[Datum],0)),"")</f>
        <v/>
      </c>
      <c r="E80" s="6" t="b">
        <f>AND(tbl_BT[[#This Row],[Wochentag]]&lt;=5,NOT(tbl_BT[[#This Row],[Ist_FT]]))</f>
        <v>1</v>
      </c>
      <c r="F80" s="6" t="b">
        <f>NOT(tbl_BT[[#This Row],[Ist_AT]])</f>
        <v>0</v>
      </c>
      <c r="G80" s="3">
        <f>IF(tbl_BT[[#This Row],[Ist_AT]],IFERROR(_xlfn.AGGREGATE(14,6,tbl_BT[Datum]/((tbl_BT[Datum]&lt;tbl_BT[[#This Row],[Datum]])*tbl_BT[Ist_Frei]),1),""),"")</f>
        <v>44997</v>
      </c>
      <c r="H80" s="3">
        <f>IF(tbl_BT[[#This Row],[Ist_AT]],IFERROR(_xlfn.AGGREGATE(15,6,tbl_BT[Datum]/((tbl_BT[Datum]&gt;tbl_BT[[#This Row],[Datum]])*tbl_BT[Ist_Frei]),1),""),"")</f>
        <v>45003</v>
      </c>
      <c r="I80" s="7">
        <f>IFERROR(tbl_BT[[#This Row],[AT_frei_nach]]-tbl_BT[[#This Row],[AT_frei_vor]]-1,"")</f>
        <v>5</v>
      </c>
      <c r="J80" t="b">
        <f>OR(tbl_BT[[#This Row],[Ist_Frei]],tbl_BT[[#This Row],[AT_Anzahl]]=1)</f>
        <v>0</v>
      </c>
      <c r="K80" s="1" t="str">
        <f>IF(tbl_BT[[#This Row],[Ist_BT_Prüfung]],IFERROR(_xlfn.AGGREGATE(14,6,tbl_BT[Datum]/((tbl_BT[Datum]&lt;tbl_BT[[#This Row],[Datum]])*NOT(tbl_BT[Ist_BT_Prüfung])),1),""),"")</f>
        <v/>
      </c>
      <c r="L80" s="1" t="str">
        <f>IF(tbl_BT[[#This Row],[Ist_BT_Prüfung]],IFERROR(_xlfn.AGGREGATE(15,6,tbl_BT[Datum]/((tbl_BT[Datum]&gt;tbl_BT[[#This Row],[Datum]])*NOT(tbl_BT[Ist_BT_Prüfung])),1),""),"")</f>
        <v/>
      </c>
      <c r="M80" s="2" t="str">
        <f>IF(tbl_BT[[#This Row],[Ist_BT_Prüfung]],COUNTIFS(tbl_BT[Datum],"&gt;"&amp;tbl_BT[[#This Row],[BT_AT_vor]],tbl_BT[Datum],"&lt;"&amp;tbl_BT[[#This Row],[BT_AT_nach]],tbl_BT[Ist_AT],TRUE),"")</f>
        <v/>
      </c>
      <c r="N80" t="b">
        <f>AND(tbl_BT[[#This Row],[Ist_BT_Prüfung]],tbl_BT[[#This Row],[BT_AT_Anzahl]]&gt;0)</f>
        <v>0</v>
      </c>
      <c r="O80" t="b">
        <f>AND(tbl_BT[[#This Row],[Ist_BT_Ergebnis]],tbl_BT[[#This Row],[Ist_AT]])</f>
        <v>0</v>
      </c>
    </row>
    <row r="81" spans="1:15" x14ac:dyDescent="0.3">
      <c r="A81" s="3">
        <v>45001</v>
      </c>
      <c r="B81">
        <f>WEEKDAY(tbl_BT[[#This Row],[Datum]],2)</f>
        <v>4</v>
      </c>
      <c r="C81" t="b">
        <f>COUNTIFS(tbl_FT[Datum],tbl_BT[[#This Row],[Datum]])&gt;0</f>
        <v>0</v>
      </c>
      <c r="D81" t="str">
        <f>IF(tbl_BT[[#This Row],[Ist_FT]],INDEX(tbl_FT[Bezeichner],MATCH(tbl_BT[[#This Row],[Datum]],tbl_FT[Datum],0)),"")</f>
        <v/>
      </c>
      <c r="E81" s="6" t="b">
        <f>AND(tbl_BT[[#This Row],[Wochentag]]&lt;=5,NOT(tbl_BT[[#This Row],[Ist_FT]]))</f>
        <v>1</v>
      </c>
      <c r="F81" s="6" t="b">
        <f>NOT(tbl_BT[[#This Row],[Ist_AT]])</f>
        <v>0</v>
      </c>
      <c r="G81" s="3">
        <f>IF(tbl_BT[[#This Row],[Ist_AT]],IFERROR(_xlfn.AGGREGATE(14,6,tbl_BT[Datum]/((tbl_BT[Datum]&lt;tbl_BT[[#This Row],[Datum]])*tbl_BT[Ist_Frei]),1),""),"")</f>
        <v>44997</v>
      </c>
      <c r="H81" s="3">
        <f>IF(tbl_BT[[#This Row],[Ist_AT]],IFERROR(_xlfn.AGGREGATE(15,6,tbl_BT[Datum]/((tbl_BT[Datum]&gt;tbl_BT[[#This Row],[Datum]])*tbl_BT[Ist_Frei]),1),""),"")</f>
        <v>45003</v>
      </c>
      <c r="I81" s="7">
        <f>IFERROR(tbl_BT[[#This Row],[AT_frei_nach]]-tbl_BT[[#This Row],[AT_frei_vor]]-1,"")</f>
        <v>5</v>
      </c>
      <c r="J81" t="b">
        <f>OR(tbl_BT[[#This Row],[Ist_Frei]],tbl_BT[[#This Row],[AT_Anzahl]]=1)</f>
        <v>0</v>
      </c>
      <c r="K81" s="1" t="str">
        <f>IF(tbl_BT[[#This Row],[Ist_BT_Prüfung]],IFERROR(_xlfn.AGGREGATE(14,6,tbl_BT[Datum]/((tbl_BT[Datum]&lt;tbl_BT[[#This Row],[Datum]])*NOT(tbl_BT[Ist_BT_Prüfung])),1),""),"")</f>
        <v/>
      </c>
      <c r="L81" s="1" t="str">
        <f>IF(tbl_BT[[#This Row],[Ist_BT_Prüfung]],IFERROR(_xlfn.AGGREGATE(15,6,tbl_BT[Datum]/((tbl_BT[Datum]&gt;tbl_BT[[#This Row],[Datum]])*NOT(tbl_BT[Ist_BT_Prüfung])),1),""),"")</f>
        <v/>
      </c>
      <c r="M81" s="2" t="str">
        <f>IF(tbl_BT[[#This Row],[Ist_BT_Prüfung]],COUNTIFS(tbl_BT[Datum],"&gt;"&amp;tbl_BT[[#This Row],[BT_AT_vor]],tbl_BT[Datum],"&lt;"&amp;tbl_BT[[#This Row],[BT_AT_nach]],tbl_BT[Ist_AT],TRUE),"")</f>
        <v/>
      </c>
      <c r="N81" t="b">
        <f>AND(tbl_BT[[#This Row],[Ist_BT_Prüfung]],tbl_BT[[#This Row],[BT_AT_Anzahl]]&gt;0)</f>
        <v>0</v>
      </c>
      <c r="O81" t="b">
        <f>AND(tbl_BT[[#This Row],[Ist_BT_Ergebnis]],tbl_BT[[#This Row],[Ist_AT]])</f>
        <v>0</v>
      </c>
    </row>
    <row r="82" spans="1:15" x14ac:dyDescent="0.3">
      <c r="A82" s="3">
        <v>45002</v>
      </c>
      <c r="B82">
        <f>WEEKDAY(tbl_BT[[#This Row],[Datum]],2)</f>
        <v>5</v>
      </c>
      <c r="C82" t="b">
        <f>COUNTIFS(tbl_FT[Datum],tbl_BT[[#This Row],[Datum]])&gt;0</f>
        <v>0</v>
      </c>
      <c r="D82" t="str">
        <f>IF(tbl_BT[[#This Row],[Ist_FT]],INDEX(tbl_FT[Bezeichner],MATCH(tbl_BT[[#This Row],[Datum]],tbl_FT[Datum],0)),"")</f>
        <v/>
      </c>
      <c r="E82" s="6" t="b">
        <f>AND(tbl_BT[[#This Row],[Wochentag]]&lt;=5,NOT(tbl_BT[[#This Row],[Ist_FT]]))</f>
        <v>1</v>
      </c>
      <c r="F82" s="6" t="b">
        <f>NOT(tbl_BT[[#This Row],[Ist_AT]])</f>
        <v>0</v>
      </c>
      <c r="G82" s="3">
        <f>IF(tbl_BT[[#This Row],[Ist_AT]],IFERROR(_xlfn.AGGREGATE(14,6,tbl_BT[Datum]/((tbl_BT[Datum]&lt;tbl_BT[[#This Row],[Datum]])*tbl_BT[Ist_Frei]),1),""),"")</f>
        <v>44997</v>
      </c>
      <c r="H82" s="3">
        <f>IF(tbl_BT[[#This Row],[Ist_AT]],IFERROR(_xlfn.AGGREGATE(15,6,tbl_BT[Datum]/((tbl_BT[Datum]&gt;tbl_BT[[#This Row],[Datum]])*tbl_BT[Ist_Frei]),1),""),"")</f>
        <v>45003</v>
      </c>
      <c r="I82" s="7">
        <f>IFERROR(tbl_BT[[#This Row],[AT_frei_nach]]-tbl_BT[[#This Row],[AT_frei_vor]]-1,"")</f>
        <v>5</v>
      </c>
      <c r="J82" t="b">
        <f>OR(tbl_BT[[#This Row],[Ist_Frei]],tbl_BT[[#This Row],[AT_Anzahl]]=1)</f>
        <v>0</v>
      </c>
      <c r="K82" s="1" t="str">
        <f>IF(tbl_BT[[#This Row],[Ist_BT_Prüfung]],IFERROR(_xlfn.AGGREGATE(14,6,tbl_BT[Datum]/((tbl_BT[Datum]&lt;tbl_BT[[#This Row],[Datum]])*NOT(tbl_BT[Ist_BT_Prüfung])),1),""),"")</f>
        <v/>
      </c>
      <c r="L82" s="1" t="str">
        <f>IF(tbl_BT[[#This Row],[Ist_BT_Prüfung]],IFERROR(_xlfn.AGGREGATE(15,6,tbl_BT[Datum]/((tbl_BT[Datum]&gt;tbl_BT[[#This Row],[Datum]])*NOT(tbl_BT[Ist_BT_Prüfung])),1),""),"")</f>
        <v/>
      </c>
      <c r="M82" s="2" t="str">
        <f>IF(tbl_BT[[#This Row],[Ist_BT_Prüfung]],COUNTIFS(tbl_BT[Datum],"&gt;"&amp;tbl_BT[[#This Row],[BT_AT_vor]],tbl_BT[Datum],"&lt;"&amp;tbl_BT[[#This Row],[BT_AT_nach]],tbl_BT[Ist_AT],TRUE),"")</f>
        <v/>
      </c>
      <c r="N82" t="b">
        <f>AND(tbl_BT[[#This Row],[Ist_BT_Prüfung]],tbl_BT[[#This Row],[BT_AT_Anzahl]]&gt;0)</f>
        <v>0</v>
      </c>
      <c r="O82" t="b">
        <f>AND(tbl_BT[[#This Row],[Ist_BT_Ergebnis]],tbl_BT[[#This Row],[Ist_AT]])</f>
        <v>0</v>
      </c>
    </row>
    <row r="83" spans="1:15" x14ac:dyDescent="0.3">
      <c r="A83" s="3">
        <v>45003</v>
      </c>
      <c r="B83">
        <f>WEEKDAY(tbl_BT[[#This Row],[Datum]],2)</f>
        <v>6</v>
      </c>
      <c r="C83" t="b">
        <f>COUNTIFS(tbl_FT[Datum],tbl_BT[[#This Row],[Datum]])&gt;0</f>
        <v>0</v>
      </c>
      <c r="D83" t="str">
        <f>IF(tbl_BT[[#This Row],[Ist_FT]],INDEX(tbl_FT[Bezeichner],MATCH(tbl_BT[[#This Row],[Datum]],tbl_FT[Datum],0)),"")</f>
        <v/>
      </c>
      <c r="E83" s="6" t="b">
        <f>AND(tbl_BT[[#This Row],[Wochentag]]&lt;=5,NOT(tbl_BT[[#This Row],[Ist_FT]]))</f>
        <v>0</v>
      </c>
      <c r="F83" s="6" t="b">
        <f>NOT(tbl_BT[[#This Row],[Ist_AT]])</f>
        <v>1</v>
      </c>
      <c r="G83" s="3" t="str">
        <f>IF(tbl_BT[[#This Row],[Ist_AT]],IFERROR(_xlfn.AGGREGATE(14,6,tbl_BT[Datum]/((tbl_BT[Datum]&lt;tbl_BT[[#This Row],[Datum]])*tbl_BT[Ist_Frei]),1),""),"")</f>
        <v/>
      </c>
      <c r="H83" s="3" t="str">
        <f>IF(tbl_BT[[#This Row],[Ist_AT]],IFERROR(_xlfn.AGGREGATE(15,6,tbl_BT[Datum]/((tbl_BT[Datum]&gt;tbl_BT[[#This Row],[Datum]])*tbl_BT[Ist_Frei]),1),""),"")</f>
        <v/>
      </c>
      <c r="I83" s="7" t="str">
        <f>IFERROR(tbl_BT[[#This Row],[AT_frei_nach]]-tbl_BT[[#This Row],[AT_frei_vor]]-1,"")</f>
        <v/>
      </c>
      <c r="J83" t="b">
        <f>OR(tbl_BT[[#This Row],[Ist_Frei]],tbl_BT[[#This Row],[AT_Anzahl]]=1)</f>
        <v>1</v>
      </c>
      <c r="K83" s="1">
        <f>IF(tbl_BT[[#This Row],[Ist_BT_Prüfung]],IFERROR(_xlfn.AGGREGATE(14,6,tbl_BT[Datum]/((tbl_BT[Datum]&lt;tbl_BT[[#This Row],[Datum]])*NOT(tbl_BT[Ist_BT_Prüfung])),1),""),"")</f>
        <v>45002</v>
      </c>
      <c r="L83" s="1">
        <f>IF(tbl_BT[[#This Row],[Ist_BT_Prüfung]],IFERROR(_xlfn.AGGREGATE(15,6,tbl_BT[Datum]/((tbl_BT[Datum]&gt;tbl_BT[[#This Row],[Datum]])*NOT(tbl_BT[Ist_BT_Prüfung])),1),""),"")</f>
        <v>45005</v>
      </c>
      <c r="M83" s="2">
        <f>IF(tbl_BT[[#This Row],[Ist_BT_Prüfung]],COUNTIFS(tbl_BT[Datum],"&gt;"&amp;tbl_BT[[#This Row],[BT_AT_vor]],tbl_BT[Datum],"&lt;"&amp;tbl_BT[[#This Row],[BT_AT_nach]],tbl_BT[Ist_AT],TRUE),"")</f>
        <v>0</v>
      </c>
      <c r="N83" t="b">
        <f>AND(tbl_BT[[#This Row],[Ist_BT_Prüfung]],tbl_BT[[#This Row],[BT_AT_Anzahl]]&gt;0)</f>
        <v>0</v>
      </c>
      <c r="O83" t="b">
        <f>AND(tbl_BT[[#This Row],[Ist_BT_Ergebnis]],tbl_BT[[#This Row],[Ist_AT]])</f>
        <v>0</v>
      </c>
    </row>
    <row r="84" spans="1:15" x14ac:dyDescent="0.3">
      <c r="A84" s="3">
        <v>45004</v>
      </c>
      <c r="B84">
        <f>WEEKDAY(tbl_BT[[#This Row],[Datum]],2)</f>
        <v>7</v>
      </c>
      <c r="C84" t="b">
        <f>COUNTIFS(tbl_FT[Datum],tbl_BT[[#This Row],[Datum]])&gt;0</f>
        <v>0</v>
      </c>
      <c r="D84" t="str">
        <f>IF(tbl_BT[[#This Row],[Ist_FT]],INDEX(tbl_FT[Bezeichner],MATCH(tbl_BT[[#This Row],[Datum]],tbl_FT[Datum],0)),"")</f>
        <v/>
      </c>
      <c r="E84" s="6" t="b">
        <f>AND(tbl_BT[[#This Row],[Wochentag]]&lt;=5,NOT(tbl_BT[[#This Row],[Ist_FT]]))</f>
        <v>0</v>
      </c>
      <c r="F84" s="6" t="b">
        <f>NOT(tbl_BT[[#This Row],[Ist_AT]])</f>
        <v>1</v>
      </c>
      <c r="G84" s="3" t="str">
        <f>IF(tbl_BT[[#This Row],[Ist_AT]],IFERROR(_xlfn.AGGREGATE(14,6,tbl_BT[Datum]/((tbl_BT[Datum]&lt;tbl_BT[[#This Row],[Datum]])*tbl_BT[Ist_Frei]),1),""),"")</f>
        <v/>
      </c>
      <c r="H84" s="3" t="str">
        <f>IF(tbl_BT[[#This Row],[Ist_AT]],IFERROR(_xlfn.AGGREGATE(15,6,tbl_BT[Datum]/((tbl_BT[Datum]&gt;tbl_BT[[#This Row],[Datum]])*tbl_BT[Ist_Frei]),1),""),"")</f>
        <v/>
      </c>
      <c r="I84" s="7" t="str">
        <f>IFERROR(tbl_BT[[#This Row],[AT_frei_nach]]-tbl_BT[[#This Row],[AT_frei_vor]]-1,"")</f>
        <v/>
      </c>
      <c r="J84" t="b">
        <f>OR(tbl_BT[[#This Row],[Ist_Frei]],tbl_BT[[#This Row],[AT_Anzahl]]=1)</f>
        <v>1</v>
      </c>
      <c r="K84" s="1">
        <f>IF(tbl_BT[[#This Row],[Ist_BT_Prüfung]],IFERROR(_xlfn.AGGREGATE(14,6,tbl_BT[Datum]/((tbl_BT[Datum]&lt;tbl_BT[[#This Row],[Datum]])*NOT(tbl_BT[Ist_BT_Prüfung])),1),""),"")</f>
        <v>45002</v>
      </c>
      <c r="L84" s="1">
        <f>IF(tbl_BT[[#This Row],[Ist_BT_Prüfung]],IFERROR(_xlfn.AGGREGATE(15,6,tbl_BT[Datum]/((tbl_BT[Datum]&gt;tbl_BT[[#This Row],[Datum]])*NOT(tbl_BT[Ist_BT_Prüfung])),1),""),"")</f>
        <v>45005</v>
      </c>
      <c r="M84" s="2">
        <f>IF(tbl_BT[[#This Row],[Ist_BT_Prüfung]],COUNTIFS(tbl_BT[Datum],"&gt;"&amp;tbl_BT[[#This Row],[BT_AT_vor]],tbl_BT[Datum],"&lt;"&amp;tbl_BT[[#This Row],[BT_AT_nach]],tbl_BT[Ist_AT],TRUE),"")</f>
        <v>0</v>
      </c>
      <c r="N84" t="b">
        <f>AND(tbl_BT[[#This Row],[Ist_BT_Prüfung]],tbl_BT[[#This Row],[BT_AT_Anzahl]]&gt;0)</f>
        <v>0</v>
      </c>
      <c r="O84" t="b">
        <f>AND(tbl_BT[[#This Row],[Ist_BT_Ergebnis]],tbl_BT[[#This Row],[Ist_AT]])</f>
        <v>0</v>
      </c>
    </row>
    <row r="85" spans="1:15" x14ac:dyDescent="0.3">
      <c r="A85" s="3">
        <v>45005</v>
      </c>
      <c r="B85">
        <f>WEEKDAY(tbl_BT[[#This Row],[Datum]],2)</f>
        <v>1</v>
      </c>
      <c r="C85" t="b">
        <f>COUNTIFS(tbl_FT[Datum],tbl_BT[[#This Row],[Datum]])&gt;0</f>
        <v>0</v>
      </c>
      <c r="D85" t="str">
        <f>IF(tbl_BT[[#This Row],[Ist_FT]],INDEX(tbl_FT[Bezeichner],MATCH(tbl_BT[[#This Row],[Datum]],tbl_FT[Datum],0)),"")</f>
        <v/>
      </c>
      <c r="E85" s="6" t="b">
        <f>AND(tbl_BT[[#This Row],[Wochentag]]&lt;=5,NOT(tbl_BT[[#This Row],[Ist_FT]]))</f>
        <v>1</v>
      </c>
      <c r="F85" s="6" t="b">
        <f>NOT(tbl_BT[[#This Row],[Ist_AT]])</f>
        <v>0</v>
      </c>
      <c r="G85" s="3">
        <f>IF(tbl_BT[[#This Row],[Ist_AT]],IFERROR(_xlfn.AGGREGATE(14,6,tbl_BT[Datum]/((tbl_BT[Datum]&lt;tbl_BT[[#This Row],[Datum]])*tbl_BT[Ist_Frei]),1),""),"")</f>
        <v>45004</v>
      </c>
      <c r="H85" s="3">
        <f>IF(tbl_BT[[#This Row],[Ist_AT]],IFERROR(_xlfn.AGGREGATE(15,6,tbl_BT[Datum]/((tbl_BT[Datum]&gt;tbl_BT[[#This Row],[Datum]])*tbl_BT[Ist_Frei]),1),""),"")</f>
        <v>45010</v>
      </c>
      <c r="I85" s="7">
        <f>IFERROR(tbl_BT[[#This Row],[AT_frei_nach]]-tbl_BT[[#This Row],[AT_frei_vor]]-1,"")</f>
        <v>5</v>
      </c>
      <c r="J85" t="b">
        <f>OR(tbl_BT[[#This Row],[Ist_Frei]],tbl_BT[[#This Row],[AT_Anzahl]]=1)</f>
        <v>0</v>
      </c>
      <c r="K85" s="1" t="str">
        <f>IF(tbl_BT[[#This Row],[Ist_BT_Prüfung]],IFERROR(_xlfn.AGGREGATE(14,6,tbl_BT[Datum]/((tbl_BT[Datum]&lt;tbl_BT[[#This Row],[Datum]])*NOT(tbl_BT[Ist_BT_Prüfung])),1),""),"")</f>
        <v/>
      </c>
      <c r="L85" s="1" t="str">
        <f>IF(tbl_BT[[#This Row],[Ist_BT_Prüfung]],IFERROR(_xlfn.AGGREGATE(15,6,tbl_BT[Datum]/((tbl_BT[Datum]&gt;tbl_BT[[#This Row],[Datum]])*NOT(tbl_BT[Ist_BT_Prüfung])),1),""),"")</f>
        <v/>
      </c>
      <c r="M85" s="2" t="str">
        <f>IF(tbl_BT[[#This Row],[Ist_BT_Prüfung]],COUNTIFS(tbl_BT[Datum],"&gt;"&amp;tbl_BT[[#This Row],[BT_AT_vor]],tbl_BT[Datum],"&lt;"&amp;tbl_BT[[#This Row],[BT_AT_nach]],tbl_BT[Ist_AT],TRUE),"")</f>
        <v/>
      </c>
      <c r="N85" t="b">
        <f>AND(tbl_BT[[#This Row],[Ist_BT_Prüfung]],tbl_BT[[#This Row],[BT_AT_Anzahl]]&gt;0)</f>
        <v>0</v>
      </c>
      <c r="O85" t="b">
        <f>AND(tbl_BT[[#This Row],[Ist_BT_Ergebnis]],tbl_BT[[#This Row],[Ist_AT]])</f>
        <v>0</v>
      </c>
    </row>
    <row r="86" spans="1:15" x14ac:dyDescent="0.3">
      <c r="A86" s="3">
        <v>45006</v>
      </c>
      <c r="B86">
        <f>WEEKDAY(tbl_BT[[#This Row],[Datum]],2)</f>
        <v>2</v>
      </c>
      <c r="C86" t="b">
        <f>COUNTIFS(tbl_FT[Datum],tbl_BT[[#This Row],[Datum]])&gt;0</f>
        <v>0</v>
      </c>
      <c r="D86" t="str">
        <f>IF(tbl_BT[[#This Row],[Ist_FT]],INDEX(tbl_FT[Bezeichner],MATCH(tbl_BT[[#This Row],[Datum]],tbl_FT[Datum],0)),"")</f>
        <v/>
      </c>
      <c r="E86" s="6" t="b">
        <f>AND(tbl_BT[[#This Row],[Wochentag]]&lt;=5,NOT(tbl_BT[[#This Row],[Ist_FT]]))</f>
        <v>1</v>
      </c>
      <c r="F86" s="6" t="b">
        <f>NOT(tbl_BT[[#This Row],[Ist_AT]])</f>
        <v>0</v>
      </c>
      <c r="G86" s="3">
        <f>IF(tbl_BT[[#This Row],[Ist_AT]],IFERROR(_xlfn.AGGREGATE(14,6,tbl_BT[Datum]/((tbl_BT[Datum]&lt;tbl_BT[[#This Row],[Datum]])*tbl_BT[Ist_Frei]),1),""),"")</f>
        <v>45004</v>
      </c>
      <c r="H86" s="3">
        <f>IF(tbl_BT[[#This Row],[Ist_AT]],IFERROR(_xlfn.AGGREGATE(15,6,tbl_BT[Datum]/((tbl_BT[Datum]&gt;tbl_BT[[#This Row],[Datum]])*tbl_BT[Ist_Frei]),1),""),"")</f>
        <v>45010</v>
      </c>
      <c r="I86" s="7">
        <f>IFERROR(tbl_BT[[#This Row],[AT_frei_nach]]-tbl_BT[[#This Row],[AT_frei_vor]]-1,"")</f>
        <v>5</v>
      </c>
      <c r="J86" t="b">
        <f>OR(tbl_BT[[#This Row],[Ist_Frei]],tbl_BT[[#This Row],[AT_Anzahl]]=1)</f>
        <v>0</v>
      </c>
      <c r="K86" s="1" t="str">
        <f>IF(tbl_BT[[#This Row],[Ist_BT_Prüfung]],IFERROR(_xlfn.AGGREGATE(14,6,tbl_BT[Datum]/((tbl_BT[Datum]&lt;tbl_BT[[#This Row],[Datum]])*NOT(tbl_BT[Ist_BT_Prüfung])),1),""),"")</f>
        <v/>
      </c>
      <c r="L86" s="1" t="str">
        <f>IF(tbl_BT[[#This Row],[Ist_BT_Prüfung]],IFERROR(_xlfn.AGGREGATE(15,6,tbl_BT[Datum]/((tbl_BT[Datum]&gt;tbl_BT[[#This Row],[Datum]])*NOT(tbl_BT[Ist_BT_Prüfung])),1),""),"")</f>
        <v/>
      </c>
      <c r="M86" s="2" t="str">
        <f>IF(tbl_BT[[#This Row],[Ist_BT_Prüfung]],COUNTIFS(tbl_BT[Datum],"&gt;"&amp;tbl_BT[[#This Row],[BT_AT_vor]],tbl_BT[Datum],"&lt;"&amp;tbl_BT[[#This Row],[BT_AT_nach]],tbl_BT[Ist_AT],TRUE),"")</f>
        <v/>
      </c>
      <c r="N86" t="b">
        <f>AND(tbl_BT[[#This Row],[Ist_BT_Prüfung]],tbl_BT[[#This Row],[BT_AT_Anzahl]]&gt;0)</f>
        <v>0</v>
      </c>
      <c r="O86" t="b">
        <f>AND(tbl_BT[[#This Row],[Ist_BT_Ergebnis]],tbl_BT[[#This Row],[Ist_AT]])</f>
        <v>0</v>
      </c>
    </row>
    <row r="87" spans="1:15" x14ac:dyDescent="0.3">
      <c r="A87" s="3">
        <v>45007</v>
      </c>
      <c r="B87">
        <f>WEEKDAY(tbl_BT[[#This Row],[Datum]],2)</f>
        <v>3</v>
      </c>
      <c r="C87" t="b">
        <f>COUNTIFS(tbl_FT[Datum],tbl_BT[[#This Row],[Datum]])&gt;0</f>
        <v>0</v>
      </c>
      <c r="D87" t="str">
        <f>IF(tbl_BT[[#This Row],[Ist_FT]],INDEX(tbl_FT[Bezeichner],MATCH(tbl_BT[[#This Row],[Datum]],tbl_FT[Datum],0)),"")</f>
        <v/>
      </c>
      <c r="E87" s="6" t="b">
        <f>AND(tbl_BT[[#This Row],[Wochentag]]&lt;=5,NOT(tbl_BT[[#This Row],[Ist_FT]]))</f>
        <v>1</v>
      </c>
      <c r="F87" s="6" t="b">
        <f>NOT(tbl_BT[[#This Row],[Ist_AT]])</f>
        <v>0</v>
      </c>
      <c r="G87" s="3">
        <f>IF(tbl_BT[[#This Row],[Ist_AT]],IFERROR(_xlfn.AGGREGATE(14,6,tbl_BT[Datum]/((tbl_BT[Datum]&lt;tbl_BT[[#This Row],[Datum]])*tbl_BT[Ist_Frei]),1),""),"")</f>
        <v>45004</v>
      </c>
      <c r="H87" s="3">
        <f>IF(tbl_BT[[#This Row],[Ist_AT]],IFERROR(_xlfn.AGGREGATE(15,6,tbl_BT[Datum]/((tbl_BT[Datum]&gt;tbl_BT[[#This Row],[Datum]])*tbl_BT[Ist_Frei]),1),""),"")</f>
        <v>45010</v>
      </c>
      <c r="I87" s="7">
        <f>IFERROR(tbl_BT[[#This Row],[AT_frei_nach]]-tbl_BT[[#This Row],[AT_frei_vor]]-1,"")</f>
        <v>5</v>
      </c>
      <c r="J87" t="b">
        <f>OR(tbl_BT[[#This Row],[Ist_Frei]],tbl_BT[[#This Row],[AT_Anzahl]]=1)</f>
        <v>0</v>
      </c>
      <c r="K87" s="1" t="str">
        <f>IF(tbl_BT[[#This Row],[Ist_BT_Prüfung]],IFERROR(_xlfn.AGGREGATE(14,6,tbl_BT[Datum]/((tbl_BT[Datum]&lt;tbl_BT[[#This Row],[Datum]])*NOT(tbl_BT[Ist_BT_Prüfung])),1),""),"")</f>
        <v/>
      </c>
      <c r="L87" s="1" t="str">
        <f>IF(tbl_BT[[#This Row],[Ist_BT_Prüfung]],IFERROR(_xlfn.AGGREGATE(15,6,tbl_BT[Datum]/((tbl_BT[Datum]&gt;tbl_BT[[#This Row],[Datum]])*NOT(tbl_BT[Ist_BT_Prüfung])),1),""),"")</f>
        <v/>
      </c>
      <c r="M87" s="2" t="str">
        <f>IF(tbl_BT[[#This Row],[Ist_BT_Prüfung]],COUNTIFS(tbl_BT[Datum],"&gt;"&amp;tbl_BT[[#This Row],[BT_AT_vor]],tbl_BT[Datum],"&lt;"&amp;tbl_BT[[#This Row],[BT_AT_nach]],tbl_BT[Ist_AT],TRUE),"")</f>
        <v/>
      </c>
      <c r="N87" t="b">
        <f>AND(tbl_BT[[#This Row],[Ist_BT_Prüfung]],tbl_BT[[#This Row],[BT_AT_Anzahl]]&gt;0)</f>
        <v>0</v>
      </c>
      <c r="O87" t="b">
        <f>AND(tbl_BT[[#This Row],[Ist_BT_Ergebnis]],tbl_BT[[#This Row],[Ist_AT]])</f>
        <v>0</v>
      </c>
    </row>
    <row r="88" spans="1:15" x14ac:dyDescent="0.3">
      <c r="A88" s="3">
        <v>45008</v>
      </c>
      <c r="B88">
        <f>WEEKDAY(tbl_BT[[#This Row],[Datum]],2)</f>
        <v>4</v>
      </c>
      <c r="C88" t="b">
        <f>COUNTIFS(tbl_FT[Datum],tbl_BT[[#This Row],[Datum]])&gt;0</f>
        <v>0</v>
      </c>
      <c r="D88" t="str">
        <f>IF(tbl_BT[[#This Row],[Ist_FT]],INDEX(tbl_FT[Bezeichner],MATCH(tbl_BT[[#This Row],[Datum]],tbl_FT[Datum],0)),"")</f>
        <v/>
      </c>
      <c r="E88" s="6" t="b">
        <f>AND(tbl_BT[[#This Row],[Wochentag]]&lt;=5,NOT(tbl_BT[[#This Row],[Ist_FT]]))</f>
        <v>1</v>
      </c>
      <c r="F88" s="6" t="b">
        <f>NOT(tbl_BT[[#This Row],[Ist_AT]])</f>
        <v>0</v>
      </c>
      <c r="G88" s="3">
        <f>IF(tbl_BT[[#This Row],[Ist_AT]],IFERROR(_xlfn.AGGREGATE(14,6,tbl_BT[Datum]/((tbl_BT[Datum]&lt;tbl_BT[[#This Row],[Datum]])*tbl_BT[Ist_Frei]),1),""),"")</f>
        <v>45004</v>
      </c>
      <c r="H88" s="3">
        <f>IF(tbl_BT[[#This Row],[Ist_AT]],IFERROR(_xlfn.AGGREGATE(15,6,tbl_BT[Datum]/((tbl_BT[Datum]&gt;tbl_BT[[#This Row],[Datum]])*tbl_BT[Ist_Frei]),1),""),"")</f>
        <v>45010</v>
      </c>
      <c r="I88" s="7">
        <f>IFERROR(tbl_BT[[#This Row],[AT_frei_nach]]-tbl_BT[[#This Row],[AT_frei_vor]]-1,"")</f>
        <v>5</v>
      </c>
      <c r="J88" t="b">
        <f>OR(tbl_BT[[#This Row],[Ist_Frei]],tbl_BT[[#This Row],[AT_Anzahl]]=1)</f>
        <v>0</v>
      </c>
      <c r="K88" s="1" t="str">
        <f>IF(tbl_BT[[#This Row],[Ist_BT_Prüfung]],IFERROR(_xlfn.AGGREGATE(14,6,tbl_BT[Datum]/((tbl_BT[Datum]&lt;tbl_BT[[#This Row],[Datum]])*NOT(tbl_BT[Ist_BT_Prüfung])),1),""),"")</f>
        <v/>
      </c>
      <c r="L88" s="1" t="str">
        <f>IF(tbl_BT[[#This Row],[Ist_BT_Prüfung]],IFERROR(_xlfn.AGGREGATE(15,6,tbl_BT[Datum]/((tbl_BT[Datum]&gt;tbl_BT[[#This Row],[Datum]])*NOT(tbl_BT[Ist_BT_Prüfung])),1),""),"")</f>
        <v/>
      </c>
      <c r="M88" s="2" t="str">
        <f>IF(tbl_BT[[#This Row],[Ist_BT_Prüfung]],COUNTIFS(tbl_BT[Datum],"&gt;"&amp;tbl_BT[[#This Row],[BT_AT_vor]],tbl_BT[Datum],"&lt;"&amp;tbl_BT[[#This Row],[BT_AT_nach]],tbl_BT[Ist_AT],TRUE),"")</f>
        <v/>
      </c>
      <c r="N88" t="b">
        <f>AND(tbl_BT[[#This Row],[Ist_BT_Prüfung]],tbl_BT[[#This Row],[BT_AT_Anzahl]]&gt;0)</f>
        <v>0</v>
      </c>
      <c r="O88" t="b">
        <f>AND(tbl_BT[[#This Row],[Ist_BT_Ergebnis]],tbl_BT[[#This Row],[Ist_AT]])</f>
        <v>0</v>
      </c>
    </row>
    <row r="89" spans="1:15" x14ac:dyDescent="0.3">
      <c r="A89" s="3">
        <v>45009</v>
      </c>
      <c r="B89">
        <f>WEEKDAY(tbl_BT[[#This Row],[Datum]],2)</f>
        <v>5</v>
      </c>
      <c r="C89" t="b">
        <f>COUNTIFS(tbl_FT[Datum],tbl_BT[[#This Row],[Datum]])&gt;0</f>
        <v>0</v>
      </c>
      <c r="D89" t="str">
        <f>IF(tbl_BT[[#This Row],[Ist_FT]],INDEX(tbl_FT[Bezeichner],MATCH(tbl_BT[[#This Row],[Datum]],tbl_FT[Datum],0)),"")</f>
        <v/>
      </c>
      <c r="E89" s="6" t="b">
        <f>AND(tbl_BT[[#This Row],[Wochentag]]&lt;=5,NOT(tbl_BT[[#This Row],[Ist_FT]]))</f>
        <v>1</v>
      </c>
      <c r="F89" s="6" t="b">
        <f>NOT(tbl_BT[[#This Row],[Ist_AT]])</f>
        <v>0</v>
      </c>
      <c r="G89" s="3">
        <f>IF(tbl_BT[[#This Row],[Ist_AT]],IFERROR(_xlfn.AGGREGATE(14,6,tbl_BT[Datum]/((tbl_BT[Datum]&lt;tbl_BT[[#This Row],[Datum]])*tbl_BT[Ist_Frei]),1),""),"")</f>
        <v>45004</v>
      </c>
      <c r="H89" s="3">
        <f>IF(tbl_BT[[#This Row],[Ist_AT]],IFERROR(_xlfn.AGGREGATE(15,6,tbl_BT[Datum]/((tbl_BT[Datum]&gt;tbl_BT[[#This Row],[Datum]])*tbl_BT[Ist_Frei]),1),""),"")</f>
        <v>45010</v>
      </c>
      <c r="I89" s="7">
        <f>IFERROR(tbl_BT[[#This Row],[AT_frei_nach]]-tbl_BT[[#This Row],[AT_frei_vor]]-1,"")</f>
        <v>5</v>
      </c>
      <c r="J89" t="b">
        <f>OR(tbl_BT[[#This Row],[Ist_Frei]],tbl_BT[[#This Row],[AT_Anzahl]]=1)</f>
        <v>0</v>
      </c>
      <c r="K89" s="1" t="str">
        <f>IF(tbl_BT[[#This Row],[Ist_BT_Prüfung]],IFERROR(_xlfn.AGGREGATE(14,6,tbl_BT[Datum]/((tbl_BT[Datum]&lt;tbl_BT[[#This Row],[Datum]])*NOT(tbl_BT[Ist_BT_Prüfung])),1),""),"")</f>
        <v/>
      </c>
      <c r="L89" s="1" t="str">
        <f>IF(tbl_BT[[#This Row],[Ist_BT_Prüfung]],IFERROR(_xlfn.AGGREGATE(15,6,tbl_BT[Datum]/((tbl_BT[Datum]&gt;tbl_BT[[#This Row],[Datum]])*NOT(tbl_BT[Ist_BT_Prüfung])),1),""),"")</f>
        <v/>
      </c>
      <c r="M89" s="2" t="str">
        <f>IF(tbl_BT[[#This Row],[Ist_BT_Prüfung]],COUNTIFS(tbl_BT[Datum],"&gt;"&amp;tbl_BT[[#This Row],[BT_AT_vor]],tbl_BT[Datum],"&lt;"&amp;tbl_BT[[#This Row],[BT_AT_nach]],tbl_BT[Ist_AT],TRUE),"")</f>
        <v/>
      </c>
      <c r="N89" t="b">
        <f>AND(tbl_BT[[#This Row],[Ist_BT_Prüfung]],tbl_BT[[#This Row],[BT_AT_Anzahl]]&gt;0)</f>
        <v>0</v>
      </c>
      <c r="O89" t="b">
        <f>AND(tbl_BT[[#This Row],[Ist_BT_Ergebnis]],tbl_BT[[#This Row],[Ist_AT]])</f>
        <v>0</v>
      </c>
    </row>
    <row r="90" spans="1:15" x14ac:dyDescent="0.3">
      <c r="A90" s="3">
        <v>45010</v>
      </c>
      <c r="B90">
        <f>WEEKDAY(tbl_BT[[#This Row],[Datum]],2)</f>
        <v>6</v>
      </c>
      <c r="C90" t="b">
        <f>COUNTIFS(tbl_FT[Datum],tbl_BT[[#This Row],[Datum]])&gt;0</f>
        <v>0</v>
      </c>
      <c r="D90" t="str">
        <f>IF(tbl_BT[[#This Row],[Ist_FT]],INDEX(tbl_FT[Bezeichner],MATCH(tbl_BT[[#This Row],[Datum]],tbl_FT[Datum],0)),"")</f>
        <v/>
      </c>
      <c r="E90" s="6" t="b">
        <f>AND(tbl_BT[[#This Row],[Wochentag]]&lt;=5,NOT(tbl_BT[[#This Row],[Ist_FT]]))</f>
        <v>0</v>
      </c>
      <c r="F90" s="6" t="b">
        <f>NOT(tbl_BT[[#This Row],[Ist_AT]])</f>
        <v>1</v>
      </c>
      <c r="G90" s="3" t="str">
        <f>IF(tbl_BT[[#This Row],[Ist_AT]],IFERROR(_xlfn.AGGREGATE(14,6,tbl_BT[Datum]/((tbl_BT[Datum]&lt;tbl_BT[[#This Row],[Datum]])*tbl_BT[Ist_Frei]),1),""),"")</f>
        <v/>
      </c>
      <c r="H90" s="3" t="str">
        <f>IF(tbl_BT[[#This Row],[Ist_AT]],IFERROR(_xlfn.AGGREGATE(15,6,tbl_BT[Datum]/((tbl_BT[Datum]&gt;tbl_BT[[#This Row],[Datum]])*tbl_BT[Ist_Frei]),1),""),"")</f>
        <v/>
      </c>
      <c r="I90" s="7" t="str">
        <f>IFERROR(tbl_BT[[#This Row],[AT_frei_nach]]-tbl_BT[[#This Row],[AT_frei_vor]]-1,"")</f>
        <v/>
      </c>
      <c r="J90" t="b">
        <f>OR(tbl_BT[[#This Row],[Ist_Frei]],tbl_BT[[#This Row],[AT_Anzahl]]=1)</f>
        <v>1</v>
      </c>
      <c r="K90" s="1">
        <f>IF(tbl_BT[[#This Row],[Ist_BT_Prüfung]],IFERROR(_xlfn.AGGREGATE(14,6,tbl_BT[Datum]/((tbl_BT[Datum]&lt;tbl_BT[[#This Row],[Datum]])*NOT(tbl_BT[Ist_BT_Prüfung])),1),""),"")</f>
        <v>45009</v>
      </c>
      <c r="L90" s="1">
        <f>IF(tbl_BT[[#This Row],[Ist_BT_Prüfung]],IFERROR(_xlfn.AGGREGATE(15,6,tbl_BT[Datum]/((tbl_BT[Datum]&gt;tbl_BT[[#This Row],[Datum]])*NOT(tbl_BT[Ist_BT_Prüfung])),1),""),"")</f>
        <v>45012</v>
      </c>
      <c r="M90" s="2">
        <f>IF(tbl_BT[[#This Row],[Ist_BT_Prüfung]],COUNTIFS(tbl_BT[Datum],"&gt;"&amp;tbl_BT[[#This Row],[BT_AT_vor]],tbl_BT[Datum],"&lt;"&amp;tbl_BT[[#This Row],[BT_AT_nach]],tbl_BT[Ist_AT],TRUE),"")</f>
        <v>0</v>
      </c>
      <c r="N90" t="b">
        <f>AND(tbl_BT[[#This Row],[Ist_BT_Prüfung]],tbl_BT[[#This Row],[BT_AT_Anzahl]]&gt;0)</f>
        <v>0</v>
      </c>
      <c r="O90" t="b">
        <f>AND(tbl_BT[[#This Row],[Ist_BT_Ergebnis]],tbl_BT[[#This Row],[Ist_AT]])</f>
        <v>0</v>
      </c>
    </row>
    <row r="91" spans="1:15" x14ac:dyDescent="0.3">
      <c r="A91" s="3">
        <v>45011</v>
      </c>
      <c r="B91">
        <f>WEEKDAY(tbl_BT[[#This Row],[Datum]],2)</f>
        <v>7</v>
      </c>
      <c r="C91" t="b">
        <f>COUNTIFS(tbl_FT[Datum],tbl_BT[[#This Row],[Datum]])&gt;0</f>
        <v>0</v>
      </c>
      <c r="D91" t="str">
        <f>IF(tbl_BT[[#This Row],[Ist_FT]],INDEX(tbl_FT[Bezeichner],MATCH(tbl_BT[[#This Row],[Datum]],tbl_FT[Datum],0)),"")</f>
        <v/>
      </c>
      <c r="E91" s="6" t="b">
        <f>AND(tbl_BT[[#This Row],[Wochentag]]&lt;=5,NOT(tbl_BT[[#This Row],[Ist_FT]]))</f>
        <v>0</v>
      </c>
      <c r="F91" s="6" t="b">
        <f>NOT(tbl_BT[[#This Row],[Ist_AT]])</f>
        <v>1</v>
      </c>
      <c r="G91" s="3" t="str">
        <f>IF(tbl_BT[[#This Row],[Ist_AT]],IFERROR(_xlfn.AGGREGATE(14,6,tbl_BT[Datum]/((tbl_BT[Datum]&lt;tbl_BT[[#This Row],[Datum]])*tbl_BT[Ist_Frei]),1),""),"")</f>
        <v/>
      </c>
      <c r="H91" s="3" t="str">
        <f>IF(tbl_BT[[#This Row],[Ist_AT]],IFERROR(_xlfn.AGGREGATE(15,6,tbl_BT[Datum]/((tbl_BT[Datum]&gt;tbl_BT[[#This Row],[Datum]])*tbl_BT[Ist_Frei]),1),""),"")</f>
        <v/>
      </c>
      <c r="I91" s="7" t="str">
        <f>IFERROR(tbl_BT[[#This Row],[AT_frei_nach]]-tbl_BT[[#This Row],[AT_frei_vor]]-1,"")</f>
        <v/>
      </c>
      <c r="J91" t="b">
        <f>OR(tbl_BT[[#This Row],[Ist_Frei]],tbl_BT[[#This Row],[AT_Anzahl]]=1)</f>
        <v>1</v>
      </c>
      <c r="K91" s="1">
        <f>IF(tbl_BT[[#This Row],[Ist_BT_Prüfung]],IFERROR(_xlfn.AGGREGATE(14,6,tbl_BT[Datum]/((tbl_BT[Datum]&lt;tbl_BT[[#This Row],[Datum]])*NOT(tbl_BT[Ist_BT_Prüfung])),1),""),"")</f>
        <v>45009</v>
      </c>
      <c r="L91" s="1">
        <f>IF(tbl_BT[[#This Row],[Ist_BT_Prüfung]],IFERROR(_xlfn.AGGREGATE(15,6,tbl_BT[Datum]/((tbl_BT[Datum]&gt;tbl_BT[[#This Row],[Datum]])*NOT(tbl_BT[Ist_BT_Prüfung])),1),""),"")</f>
        <v>45012</v>
      </c>
      <c r="M91" s="2">
        <f>IF(tbl_BT[[#This Row],[Ist_BT_Prüfung]],COUNTIFS(tbl_BT[Datum],"&gt;"&amp;tbl_BT[[#This Row],[BT_AT_vor]],tbl_BT[Datum],"&lt;"&amp;tbl_BT[[#This Row],[BT_AT_nach]],tbl_BT[Ist_AT],TRUE),"")</f>
        <v>0</v>
      </c>
      <c r="N91" t="b">
        <f>AND(tbl_BT[[#This Row],[Ist_BT_Prüfung]],tbl_BT[[#This Row],[BT_AT_Anzahl]]&gt;0)</f>
        <v>0</v>
      </c>
      <c r="O91" t="b">
        <f>AND(tbl_BT[[#This Row],[Ist_BT_Ergebnis]],tbl_BT[[#This Row],[Ist_AT]])</f>
        <v>0</v>
      </c>
    </row>
    <row r="92" spans="1:15" x14ac:dyDescent="0.3">
      <c r="A92" s="3">
        <v>45012</v>
      </c>
      <c r="B92">
        <f>WEEKDAY(tbl_BT[[#This Row],[Datum]],2)</f>
        <v>1</v>
      </c>
      <c r="C92" t="b">
        <f>COUNTIFS(tbl_FT[Datum],tbl_BT[[#This Row],[Datum]])&gt;0</f>
        <v>0</v>
      </c>
      <c r="D92" t="str">
        <f>IF(tbl_BT[[#This Row],[Ist_FT]],INDEX(tbl_FT[Bezeichner],MATCH(tbl_BT[[#This Row],[Datum]],tbl_FT[Datum],0)),"")</f>
        <v/>
      </c>
      <c r="E92" s="6" t="b">
        <f>AND(tbl_BT[[#This Row],[Wochentag]]&lt;=5,NOT(tbl_BT[[#This Row],[Ist_FT]]))</f>
        <v>1</v>
      </c>
      <c r="F92" s="6" t="b">
        <f>NOT(tbl_BT[[#This Row],[Ist_AT]])</f>
        <v>0</v>
      </c>
      <c r="G92" s="3">
        <f>IF(tbl_BT[[#This Row],[Ist_AT]],IFERROR(_xlfn.AGGREGATE(14,6,tbl_BT[Datum]/((tbl_BT[Datum]&lt;tbl_BT[[#This Row],[Datum]])*tbl_BT[Ist_Frei]),1),""),"")</f>
        <v>45011</v>
      </c>
      <c r="H92" s="3">
        <f>IF(tbl_BT[[#This Row],[Ist_AT]],IFERROR(_xlfn.AGGREGATE(15,6,tbl_BT[Datum]/((tbl_BT[Datum]&gt;tbl_BT[[#This Row],[Datum]])*tbl_BT[Ist_Frei]),1),""),"")</f>
        <v>45017</v>
      </c>
      <c r="I92" s="7">
        <f>IFERROR(tbl_BT[[#This Row],[AT_frei_nach]]-tbl_BT[[#This Row],[AT_frei_vor]]-1,"")</f>
        <v>5</v>
      </c>
      <c r="J92" t="b">
        <f>OR(tbl_BT[[#This Row],[Ist_Frei]],tbl_BT[[#This Row],[AT_Anzahl]]=1)</f>
        <v>0</v>
      </c>
      <c r="K92" s="1" t="str">
        <f>IF(tbl_BT[[#This Row],[Ist_BT_Prüfung]],IFERROR(_xlfn.AGGREGATE(14,6,tbl_BT[Datum]/((tbl_BT[Datum]&lt;tbl_BT[[#This Row],[Datum]])*NOT(tbl_BT[Ist_BT_Prüfung])),1),""),"")</f>
        <v/>
      </c>
      <c r="L92" s="1" t="str">
        <f>IF(tbl_BT[[#This Row],[Ist_BT_Prüfung]],IFERROR(_xlfn.AGGREGATE(15,6,tbl_BT[Datum]/((tbl_BT[Datum]&gt;tbl_BT[[#This Row],[Datum]])*NOT(tbl_BT[Ist_BT_Prüfung])),1),""),"")</f>
        <v/>
      </c>
      <c r="M92" s="2" t="str">
        <f>IF(tbl_BT[[#This Row],[Ist_BT_Prüfung]],COUNTIFS(tbl_BT[Datum],"&gt;"&amp;tbl_BT[[#This Row],[BT_AT_vor]],tbl_BT[Datum],"&lt;"&amp;tbl_BT[[#This Row],[BT_AT_nach]],tbl_BT[Ist_AT],TRUE),"")</f>
        <v/>
      </c>
      <c r="N92" t="b">
        <f>AND(tbl_BT[[#This Row],[Ist_BT_Prüfung]],tbl_BT[[#This Row],[BT_AT_Anzahl]]&gt;0)</f>
        <v>0</v>
      </c>
      <c r="O92" t="b">
        <f>AND(tbl_BT[[#This Row],[Ist_BT_Ergebnis]],tbl_BT[[#This Row],[Ist_AT]])</f>
        <v>0</v>
      </c>
    </row>
    <row r="93" spans="1:15" x14ac:dyDescent="0.3">
      <c r="A93" s="3">
        <v>45013</v>
      </c>
      <c r="B93">
        <f>WEEKDAY(tbl_BT[[#This Row],[Datum]],2)</f>
        <v>2</v>
      </c>
      <c r="C93" t="b">
        <f>COUNTIFS(tbl_FT[Datum],tbl_BT[[#This Row],[Datum]])&gt;0</f>
        <v>0</v>
      </c>
      <c r="D93" t="str">
        <f>IF(tbl_BT[[#This Row],[Ist_FT]],INDEX(tbl_FT[Bezeichner],MATCH(tbl_BT[[#This Row],[Datum]],tbl_FT[Datum],0)),"")</f>
        <v/>
      </c>
      <c r="E93" s="6" t="b">
        <f>AND(tbl_BT[[#This Row],[Wochentag]]&lt;=5,NOT(tbl_BT[[#This Row],[Ist_FT]]))</f>
        <v>1</v>
      </c>
      <c r="F93" s="6" t="b">
        <f>NOT(tbl_BT[[#This Row],[Ist_AT]])</f>
        <v>0</v>
      </c>
      <c r="G93" s="3">
        <f>IF(tbl_BT[[#This Row],[Ist_AT]],IFERROR(_xlfn.AGGREGATE(14,6,tbl_BT[Datum]/((tbl_BT[Datum]&lt;tbl_BT[[#This Row],[Datum]])*tbl_BT[Ist_Frei]),1),""),"")</f>
        <v>45011</v>
      </c>
      <c r="H93" s="3">
        <f>IF(tbl_BT[[#This Row],[Ist_AT]],IFERROR(_xlfn.AGGREGATE(15,6,tbl_BT[Datum]/((tbl_BT[Datum]&gt;tbl_BT[[#This Row],[Datum]])*tbl_BT[Ist_Frei]),1),""),"")</f>
        <v>45017</v>
      </c>
      <c r="I93" s="7">
        <f>IFERROR(tbl_BT[[#This Row],[AT_frei_nach]]-tbl_BT[[#This Row],[AT_frei_vor]]-1,"")</f>
        <v>5</v>
      </c>
      <c r="J93" t="b">
        <f>OR(tbl_BT[[#This Row],[Ist_Frei]],tbl_BT[[#This Row],[AT_Anzahl]]=1)</f>
        <v>0</v>
      </c>
      <c r="K93" s="1" t="str">
        <f>IF(tbl_BT[[#This Row],[Ist_BT_Prüfung]],IFERROR(_xlfn.AGGREGATE(14,6,tbl_BT[Datum]/((tbl_BT[Datum]&lt;tbl_BT[[#This Row],[Datum]])*NOT(tbl_BT[Ist_BT_Prüfung])),1),""),"")</f>
        <v/>
      </c>
      <c r="L93" s="1" t="str">
        <f>IF(tbl_BT[[#This Row],[Ist_BT_Prüfung]],IFERROR(_xlfn.AGGREGATE(15,6,tbl_BT[Datum]/((tbl_BT[Datum]&gt;tbl_BT[[#This Row],[Datum]])*NOT(tbl_BT[Ist_BT_Prüfung])),1),""),"")</f>
        <v/>
      </c>
      <c r="M93" s="2" t="str">
        <f>IF(tbl_BT[[#This Row],[Ist_BT_Prüfung]],COUNTIFS(tbl_BT[Datum],"&gt;"&amp;tbl_BT[[#This Row],[BT_AT_vor]],tbl_BT[Datum],"&lt;"&amp;tbl_BT[[#This Row],[BT_AT_nach]],tbl_BT[Ist_AT],TRUE),"")</f>
        <v/>
      </c>
      <c r="N93" t="b">
        <f>AND(tbl_BT[[#This Row],[Ist_BT_Prüfung]],tbl_BT[[#This Row],[BT_AT_Anzahl]]&gt;0)</f>
        <v>0</v>
      </c>
      <c r="O93" t="b">
        <f>AND(tbl_BT[[#This Row],[Ist_BT_Ergebnis]],tbl_BT[[#This Row],[Ist_AT]])</f>
        <v>0</v>
      </c>
    </row>
    <row r="94" spans="1:15" x14ac:dyDescent="0.3">
      <c r="A94" s="3">
        <v>45014</v>
      </c>
      <c r="B94">
        <f>WEEKDAY(tbl_BT[[#This Row],[Datum]],2)</f>
        <v>3</v>
      </c>
      <c r="C94" t="b">
        <f>COUNTIFS(tbl_FT[Datum],tbl_BT[[#This Row],[Datum]])&gt;0</f>
        <v>0</v>
      </c>
      <c r="D94" t="str">
        <f>IF(tbl_BT[[#This Row],[Ist_FT]],INDEX(tbl_FT[Bezeichner],MATCH(tbl_BT[[#This Row],[Datum]],tbl_FT[Datum],0)),"")</f>
        <v/>
      </c>
      <c r="E94" s="6" t="b">
        <f>AND(tbl_BT[[#This Row],[Wochentag]]&lt;=5,NOT(tbl_BT[[#This Row],[Ist_FT]]))</f>
        <v>1</v>
      </c>
      <c r="F94" s="6" t="b">
        <f>NOT(tbl_BT[[#This Row],[Ist_AT]])</f>
        <v>0</v>
      </c>
      <c r="G94" s="3">
        <f>IF(tbl_BT[[#This Row],[Ist_AT]],IFERROR(_xlfn.AGGREGATE(14,6,tbl_BT[Datum]/((tbl_BT[Datum]&lt;tbl_BT[[#This Row],[Datum]])*tbl_BT[Ist_Frei]),1),""),"")</f>
        <v>45011</v>
      </c>
      <c r="H94" s="3">
        <f>IF(tbl_BT[[#This Row],[Ist_AT]],IFERROR(_xlfn.AGGREGATE(15,6,tbl_BT[Datum]/((tbl_BT[Datum]&gt;tbl_BT[[#This Row],[Datum]])*tbl_BT[Ist_Frei]),1),""),"")</f>
        <v>45017</v>
      </c>
      <c r="I94" s="7">
        <f>IFERROR(tbl_BT[[#This Row],[AT_frei_nach]]-tbl_BT[[#This Row],[AT_frei_vor]]-1,"")</f>
        <v>5</v>
      </c>
      <c r="J94" t="b">
        <f>OR(tbl_BT[[#This Row],[Ist_Frei]],tbl_BT[[#This Row],[AT_Anzahl]]=1)</f>
        <v>0</v>
      </c>
      <c r="K94" s="1" t="str">
        <f>IF(tbl_BT[[#This Row],[Ist_BT_Prüfung]],IFERROR(_xlfn.AGGREGATE(14,6,tbl_BT[Datum]/((tbl_BT[Datum]&lt;tbl_BT[[#This Row],[Datum]])*NOT(tbl_BT[Ist_BT_Prüfung])),1),""),"")</f>
        <v/>
      </c>
      <c r="L94" s="1" t="str">
        <f>IF(tbl_BT[[#This Row],[Ist_BT_Prüfung]],IFERROR(_xlfn.AGGREGATE(15,6,tbl_BT[Datum]/((tbl_BT[Datum]&gt;tbl_BT[[#This Row],[Datum]])*NOT(tbl_BT[Ist_BT_Prüfung])),1),""),"")</f>
        <v/>
      </c>
      <c r="M94" s="2" t="str">
        <f>IF(tbl_BT[[#This Row],[Ist_BT_Prüfung]],COUNTIFS(tbl_BT[Datum],"&gt;"&amp;tbl_BT[[#This Row],[BT_AT_vor]],tbl_BT[Datum],"&lt;"&amp;tbl_BT[[#This Row],[BT_AT_nach]],tbl_BT[Ist_AT],TRUE),"")</f>
        <v/>
      </c>
      <c r="N94" t="b">
        <f>AND(tbl_BT[[#This Row],[Ist_BT_Prüfung]],tbl_BT[[#This Row],[BT_AT_Anzahl]]&gt;0)</f>
        <v>0</v>
      </c>
      <c r="O94" t="b">
        <f>AND(tbl_BT[[#This Row],[Ist_BT_Ergebnis]],tbl_BT[[#This Row],[Ist_AT]])</f>
        <v>0</v>
      </c>
    </row>
    <row r="95" spans="1:15" x14ac:dyDescent="0.3">
      <c r="A95" s="3">
        <v>45015</v>
      </c>
      <c r="B95">
        <f>WEEKDAY(tbl_BT[[#This Row],[Datum]],2)</f>
        <v>4</v>
      </c>
      <c r="C95" t="b">
        <f>COUNTIFS(tbl_FT[Datum],tbl_BT[[#This Row],[Datum]])&gt;0</f>
        <v>0</v>
      </c>
      <c r="D95" t="str">
        <f>IF(tbl_BT[[#This Row],[Ist_FT]],INDEX(tbl_FT[Bezeichner],MATCH(tbl_BT[[#This Row],[Datum]],tbl_FT[Datum],0)),"")</f>
        <v/>
      </c>
      <c r="E95" s="6" t="b">
        <f>AND(tbl_BT[[#This Row],[Wochentag]]&lt;=5,NOT(tbl_BT[[#This Row],[Ist_FT]]))</f>
        <v>1</v>
      </c>
      <c r="F95" s="6" t="b">
        <f>NOT(tbl_BT[[#This Row],[Ist_AT]])</f>
        <v>0</v>
      </c>
      <c r="G95" s="3">
        <f>IF(tbl_BT[[#This Row],[Ist_AT]],IFERROR(_xlfn.AGGREGATE(14,6,tbl_BT[Datum]/((tbl_BT[Datum]&lt;tbl_BT[[#This Row],[Datum]])*tbl_BT[Ist_Frei]),1),""),"")</f>
        <v>45011</v>
      </c>
      <c r="H95" s="3">
        <f>IF(tbl_BT[[#This Row],[Ist_AT]],IFERROR(_xlfn.AGGREGATE(15,6,tbl_BT[Datum]/((tbl_BT[Datum]&gt;tbl_BT[[#This Row],[Datum]])*tbl_BT[Ist_Frei]),1),""),"")</f>
        <v>45017</v>
      </c>
      <c r="I95" s="7">
        <f>IFERROR(tbl_BT[[#This Row],[AT_frei_nach]]-tbl_BT[[#This Row],[AT_frei_vor]]-1,"")</f>
        <v>5</v>
      </c>
      <c r="J95" t="b">
        <f>OR(tbl_BT[[#This Row],[Ist_Frei]],tbl_BT[[#This Row],[AT_Anzahl]]=1)</f>
        <v>0</v>
      </c>
      <c r="K95" s="1" t="str">
        <f>IF(tbl_BT[[#This Row],[Ist_BT_Prüfung]],IFERROR(_xlfn.AGGREGATE(14,6,tbl_BT[Datum]/((tbl_BT[Datum]&lt;tbl_BT[[#This Row],[Datum]])*NOT(tbl_BT[Ist_BT_Prüfung])),1),""),"")</f>
        <v/>
      </c>
      <c r="L95" s="1" t="str">
        <f>IF(tbl_BT[[#This Row],[Ist_BT_Prüfung]],IFERROR(_xlfn.AGGREGATE(15,6,tbl_BT[Datum]/((tbl_BT[Datum]&gt;tbl_BT[[#This Row],[Datum]])*NOT(tbl_BT[Ist_BT_Prüfung])),1),""),"")</f>
        <v/>
      </c>
      <c r="M95" s="2" t="str">
        <f>IF(tbl_BT[[#This Row],[Ist_BT_Prüfung]],COUNTIFS(tbl_BT[Datum],"&gt;"&amp;tbl_BT[[#This Row],[BT_AT_vor]],tbl_BT[Datum],"&lt;"&amp;tbl_BT[[#This Row],[BT_AT_nach]],tbl_BT[Ist_AT],TRUE),"")</f>
        <v/>
      </c>
      <c r="N95" t="b">
        <f>AND(tbl_BT[[#This Row],[Ist_BT_Prüfung]],tbl_BT[[#This Row],[BT_AT_Anzahl]]&gt;0)</f>
        <v>0</v>
      </c>
      <c r="O95" t="b">
        <f>AND(tbl_BT[[#This Row],[Ist_BT_Ergebnis]],tbl_BT[[#This Row],[Ist_AT]])</f>
        <v>0</v>
      </c>
    </row>
    <row r="96" spans="1:15" x14ac:dyDescent="0.3">
      <c r="A96" s="3">
        <v>45016</v>
      </c>
      <c r="B96">
        <f>WEEKDAY(tbl_BT[[#This Row],[Datum]],2)</f>
        <v>5</v>
      </c>
      <c r="C96" t="b">
        <f>COUNTIFS(tbl_FT[Datum],tbl_BT[[#This Row],[Datum]])&gt;0</f>
        <v>0</v>
      </c>
      <c r="D96" t="str">
        <f>IF(tbl_BT[[#This Row],[Ist_FT]],INDEX(tbl_FT[Bezeichner],MATCH(tbl_BT[[#This Row],[Datum]],tbl_FT[Datum],0)),"")</f>
        <v/>
      </c>
      <c r="E96" s="6" t="b">
        <f>AND(tbl_BT[[#This Row],[Wochentag]]&lt;=5,NOT(tbl_BT[[#This Row],[Ist_FT]]))</f>
        <v>1</v>
      </c>
      <c r="F96" s="6" t="b">
        <f>NOT(tbl_BT[[#This Row],[Ist_AT]])</f>
        <v>0</v>
      </c>
      <c r="G96" s="3">
        <f>IF(tbl_BT[[#This Row],[Ist_AT]],IFERROR(_xlfn.AGGREGATE(14,6,tbl_BT[Datum]/((tbl_BT[Datum]&lt;tbl_BT[[#This Row],[Datum]])*tbl_BT[Ist_Frei]),1),""),"")</f>
        <v>45011</v>
      </c>
      <c r="H96" s="3">
        <f>IF(tbl_BT[[#This Row],[Ist_AT]],IFERROR(_xlfn.AGGREGATE(15,6,tbl_BT[Datum]/((tbl_BT[Datum]&gt;tbl_BT[[#This Row],[Datum]])*tbl_BT[Ist_Frei]),1),""),"")</f>
        <v>45017</v>
      </c>
      <c r="I96" s="7">
        <f>IFERROR(tbl_BT[[#This Row],[AT_frei_nach]]-tbl_BT[[#This Row],[AT_frei_vor]]-1,"")</f>
        <v>5</v>
      </c>
      <c r="J96" t="b">
        <f>OR(tbl_BT[[#This Row],[Ist_Frei]],tbl_BT[[#This Row],[AT_Anzahl]]=1)</f>
        <v>0</v>
      </c>
      <c r="K96" s="1" t="str">
        <f>IF(tbl_BT[[#This Row],[Ist_BT_Prüfung]],IFERROR(_xlfn.AGGREGATE(14,6,tbl_BT[Datum]/((tbl_BT[Datum]&lt;tbl_BT[[#This Row],[Datum]])*NOT(tbl_BT[Ist_BT_Prüfung])),1),""),"")</f>
        <v/>
      </c>
      <c r="L96" s="1" t="str">
        <f>IF(tbl_BT[[#This Row],[Ist_BT_Prüfung]],IFERROR(_xlfn.AGGREGATE(15,6,tbl_BT[Datum]/((tbl_BT[Datum]&gt;tbl_BT[[#This Row],[Datum]])*NOT(tbl_BT[Ist_BT_Prüfung])),1),""),"")</f>
        <v/>
      </c>
      <c r="M96" s="2" t="str">
        <f>IF(tbl_BT[[#This Row],[Ist_BT_Prüfung]],COUNTIFS(tbl_BT[Datum],"&gt;"&amp;tbl_BT[[#This Row],[BT_AT_vor]],tbl_BT[Datum],"&lt;"&amp;tbl_BT[[#This Row],[BT_AT_nach]],tbl_BT[Ist_AT],TRUE),"")</f>
        <v/>
      </c>
      <c r="N96" t="b">
        <f>AND(tbl_BT[[#This Row],[Ist_BT_Prüfung]],tbl_BT[[#This Row],[BT_AT_Anzahl]]&gt;0)</f>
        <v>0</v>
      </c>
      <c r="O96" t="b">
        <f>AND(tbl_BT[[#This Row],[Ist_BT_Ergebnis]],tbl_BT[[#This Row],[Ist_AT]])</f>
        <v>0</v>
      </c>
    </row>
    <row r="97" spans="1:15" x14ac:dyDescent="0.3">
      <c r="A97" s="3">
        <v>45017</v>
      </c>
      <c r="B97">
        <f>WEEKDAY(tbl_BT[[#This Row],[Datum]],2)</f>
        <v>6</v>
      </c>
      <c r="C97" t="b">
        <f>COUNTIFS(tbl_FT[Datum],tbl_BT[[#This Row],[Datum]])&gt;0</f>
        <v>0</v>
      </c>
      <c r="D97" t="str">
        <f>IF(tbl_BT[[#This Row],[Ist_FT]],INDEX(tbl_FT[Bezeichner],MATCH(tbl_BT[[#This Row],[Datum]],tbl_FT[Datum],0)),"")</f>
        <v/>
      </c>
      <c r="E97" s="6" t="b">
        <f>AND(tbl_BT[[#This Row],[Wochentag]]&lt;=5,NOT(tbl_BT[[#This Row],[Ist_FT]]))</f>
        <v>0</v>
      </c>
      <c r="F97" s="6" t="b">
        <f>NOT(tbl_BT[[#This Row],[Ist_AT]])</f>
        <v>1</v>
      </c>
      <c r="G97" s="3" t="str">
        <f>IF(tbl_BT[[#This Row],[Ist_AT]],IFERROR(_xlfn.AGGREGATE(14,6,tbl_BT[Datum]/((tbl_BT[Datum]&lt;tbl_BT[[#This Row],[Datum]])*tbl_BT[Ist_Frei]),1),""),"")</f>
        <v/>
      </c>
      <c r="H97" s="3" t="str">
        <f>IF(tbl_BT[[#This Row],[Ist_AT]],IFERROR(_xlfn.AGGREGATE(15,6,tbl_BT[Datum]/((tbl_BT[Datum]&gt;tbl_BT[[#This Row],[Datum]])*tbl_BT[Ist_Frei]),1),""),"")</f>
        <v/>
      </c>
      <c r="I97" s="7" t="str">
        <f>IFERROR(tbl_BT[[#This Row],[AT_frei_nach]]-tbl_BT[[#This Row],[AT_frei_vor]]-1,"")</f>
        <v/>
      </c>
      <c r="J97" t="b">
        <f>OR(tbl_BT[[#This Row],[Ist_Frei]],tbl_BT[[#This Row],[AT_Anzahl]]=1)</f>
        <v>1</v>
      </c>
      <c r="K97" s="1">
        <f>IF(tbl_BT[[#This Row],[Ist_BT_Prüfung]],IFERROR(_xlfn.AGGREGATE(14,6,tbl_BT[Datum]/((tbl_BT[Datum]&lt;tbl_BT[[#This Row],[Datum]])*NOT(tbl_BT[Ist_BT_Prüfung])),1),""),"")</f>
        <v>45016</v>
      </c>
      <c r="L97" s="1">
        <f>IF(tbl_BT[[#This Row],[Ist_BT_Prüfung]],IFERROR(_xlfn.AGGREGATE(15,6,tbl_BT[Datum]/((tbl_BT[Datum]&gt;tbl_BT[[#This Row],[Datum]])*NOT(tbl_BT[Ist_BT_Prüfung])),1),""),"")</f>
        <v>45019</v>
      </c>
      <c r="M97" s="2">
        <f>IF(tbl_BT[[#This Row],[Ist_BT_Prüfung]],COUNTIFS(tbl_BT[Datum],"&gt;"&amp;tbl_BT[[#This Row],[BT_AT_vor]],tbl_BT[Datum],"&lt;"&amp;tbl_BT[[#This Row],[BT_AT_nach]],tbl_BT[Ist_AT],TRUE),"")</f>
        <v>0</v>
      </c>
      <c r="N97" t="b">
        <f>AND(tbl_BT[[#This Row],[Ist_BT_Prüfung]],tbl_BT[[#This Row],[BT_AT_Anzahl]]&gt;0)</f>
        <v>0</v>
      </c>
      <c r="O97" t="b">
        <f>AND(tbl_BT[[#This Row],[Ist_BT_Ergebnis]],tbl_BT[[#This Row],[Ist_AT]])</f>
        <v>0</v>
      </c>
    </row>
    <row r="98" spans="1:15" x14ac:dyDescent="0.3">
      <c r="A98" s="3">
        <v>45018</v>
      </c>
      <c r="B98">
        <f>WEEKDAY(tbl_BT[[#This Row],[Datum]],2)</f>
        <v>7</v>
      </c>
      <c r="C98" t="b">
        <f>COUNTIFS(tbl_FT[Datum],tbl_BT[[#This Row],[Datum]])&gt;0</f>
        <v>0</v>
      </c>
      <c r="D98" t="str">
        <f>IF(tbl_BT[[#This Row],[Ist_FT]],INDEX(tbl_FT[Bezeichner],MATCH(tbl_BT[[#This Row],[Datum]],tbl_FT[Datum],0)),"")</f>
        <v/>
      </c>
      <c r="E98" s="6" t="b">
        <f>AND(tbl_BT[[#This Row],[Wochentag]]&lt;=5,NOT(tbl_BT[[#This Row],[Ist_FT]]))</f>
        <v>0</v>
      </c>
      <c r="F98" s="6" t="b">
        <f>NOT(tbl_BT[[#This Row],[Ist_AT]])</f>
        <v>1</v>
      </c>
      <c r="G98" s="3" t="str">
        <f>IF(tbl_BT[[#This Row],[Ist_AT]],IFERROR(_xlfn.AGGREGATE(14,6,tbl_BT[Datum]/((tbl_BT[Datum]&lt;tbl_BT[[#This Row],[Datum]])*tbl_BT[Ist_Frei]),1),""),"")</f>
        <v/>
      </c>
      <c r="H98" s="3" t="str">
        <f>IF(tbl_BT[[#This Row],[Ist_AT]],IFERROR(_xlfn.AGGREGATE(15,6,tbl_BT[Datum]/((tbl_BT[Datum]&gt;tbl_BT[[#This Row],[Datum]])*tbl_BT[Ist_Frei]),1),""),"")</f>
        <v/>
      </c>
      <c r="I98" s="7" t="str">
        <f>IFERROR(tbl_BT[[#This Row],[AT_frei_nach]]-tbl_BT[[#This Row],[AT_frei_vor]]-1,"")</f>
        <v/>
      </c>
      <c r="J98" t="b">
        <f>OR(tbl_BT[[#This Row],[Ist_Frei]],tbl_BT[[#This Row],[AT_Anzahl]]=1)</f>
        <v>1</v>
      </c>
      <c r="K98" s="1">
        <f>IF(tbl_BT[[#This Row],[Ist_BT_Prüfung]],IFERROR(_xlfn.AGGREGATE(14,6,tbl_BT[Datum]/((tbl_BT[Datum]&lt;tbl_BT[[#This Row],[Datum]])*NOT(tbl_BT[Ist_BT_Prüfung])),1),""),"")</f>
        <v>45016</v>
      </c>
      <c r="L98" s="1">
        <f>IF(tbl_BT[[#This Row],[Ist_BT_Prüfung]],IFERROR(_xlfn.AGGREGATE(15,6,tbl_BT[Datum]/((tbl_BT[Datum]&gt;tbl_BT[[#This Row],[Datum]])*NOT(tbl_BT[Ist_BT_Prüfung])),1),""),"")</f>
        <v>45019</v>
      </c>
      <c r="M98" s="2">
        <f>IF(tbl_BT[[#This Row],[Ist_BT_Prüfung]],COUNTIFS(tbl_BT[Datum],"&gt;"&amp;tbl_BT[[#This Row],[BT_AT_vor]],tbl_BT[Datum],"&lt;"&amp;tbl_BT[[#This Row],[BT_AT_nach]],tbl_BT[Ist_AT],TRUE),"")</f>
        <v>0</v>
      </c>
      <c r="N98" t="b">
        <f>AND(tbl_BT[[#This Row],[Ist_BT_Prüfung]],tbl_BT[[#This Row],[BT_AT_Anzahl]]&gt;0)</f>
        <v>0</v>
      </c>
      <c r="O98" t="b">
        <f>AND(tbl_BT[[#This Row],[Ist_BT_Ergebnis]],tbl_BT[[#This Row],[Ist_AT]])</f>
        <v>0</v>
      </c>
    </row>
    <row r="99" spans="1:15" x14ac:dyDescent="0.3">
      <c r="A99" s="3">
        <v>45019</v>
      </c>
      <c r="B99">
        <f>WEEKDAY(tbl_BT[[#This Row],[Datum]],2)</f>
        <v>1</v>
      </c>
      <c r="C99" t="b">
        <f>COUNTIFS(tbl_FT[Datum],tbl_BT[[#This Row],[Datum]])&gt;0</f>
        <v>0</v>
      </c>
      <c r="D99" t="str">
        <f>IF(tbl_BT[[#This Row],[Ist_FT]],INDEX(tbl_FT[Bezeichner],MATCH(tbl_BT[[#This Row],[Datum]],tbl_FT[Datum],0)),"")</f>
        <v/>
      </c>
      <c r="E99" s="6" t="b">
        <f>AND(tbl_BT[[#This Row],[Wochentag]]&lt;=5,NOT(tbl_BT[[#This Row],[Ist_FT]]))</f>
        <v>1</v>
      </c>
      <c r="F99" s="6" t="b">
        <f>NOT(tbl_BT[[#This Row],[Ist_AT]])</f>
        <v>0</v>
      </c>
      <c r="G99" s="3">
        <f>IF(tbl_BT[[#This Row],[Ist_AT]],IFERROR(_xlfn.AGGREGATE(14,6,tbl_BT[Datum]/((tbl_BT[Datum]&lt;tbl_BT[[#This Row],[Datum]])*tbl_BT[Ist_Frei]),1),""),"")</f>
        <v>45018</v>
      </c>
      <c r="H99" s="3">
        <f>IF(tbl_BT[[#This Row],[Ist_AT]],IFERROR(_xlfn.AGGREGATE(15,6,tbl_BT[Datum]/((tbl_BT[Datum]&gt;tbl_BT[[#This Row],[Datum]])*tbl_BT[Ist_Frei]),1),""),"")</f>
        <v>45023</v>
      </c>
      <c r="I99" s="7">
        <f>IFERROR(tbl_BT[[#This Row],[AT_frei_nach]]-tbl_BT[[#This Row],[AT_frei_vor]]-1,"")</f>
        <v>4</v>
      </c>
      <c r="J99" t="b">
        <f>OR(tbl_BT[[#This Row],[Ist_Frei]],tbl_BT[[#This Row],[AT_Anzahl]]=1)</f>
        <v>0</v>
      </c>
      <c r="K99" s="1" t="str">
        <f>IF(tbl_BT[[#This Row],[Ist_BT_Prüfung]],IFERROR(_xlfn.AGGREGATE(14,6,tbl_BT[Datum]/((tbl_BT[Datum]&lt;tbl_BT[[#This Row],[Datum]])*NOT(tbl_BT[Ist_BT_Prüfung])),1),""),"")</f>
        <v/>
      </c>
      <c r="L99" s="1" t="str">
        <f>IF(tbl_BT[[#This Row],[Ist_BT_Prüfung]],IFERROR(_xlfn.AGGREGATE(15,6,tbl_BT[Datum]/((tbl_BT[Datum]&gt;tbl_BT[[#This Row],[Datum]])*NOT(tbl_BT[Ist_BT_Prüfung])),1),""),"")</f>
        <v/>
      </c>
      <c r="M99" s="2" t="str">
        <f>IF(tbl_BT[[#This Row],[Ist_BT_Prüfung]],COUNTIFS(tbl_BT[Datum],"&gt;"&amp;tbl_BT[[#This Row],[BT_AT_vor]],tbl_BT[Datum],"&lt;"&amp;tbl_BT[[#This Row],[BT_AT_nach]],tbl_BT[Ist_AT],TRUE),"")</f>
        <v/>
      </c>
      <c r="N99" t="b">
        <f>AND(tbl_BT[[#This Row],[Ist_BT_Prüfung]],tbl_BT[[#This Row],[BT_AT_Anzahl]]&gt;0)</f>
        <v>0</v>
      </c>
      <c r="O99" t="b">
        <f>AND(tbl_BT[[#This Row],[Ist_BT_Ergebnis]],tbl_BT[[#This Row],[Ist_AT]])</f>
        <v>0</v>
      </c>
    </row>
    <row r="100" spans="1:15" x14ac:dyDescent="0.3">
      <c r="A100" s="3">
        <v>45020</v>
      </c>
      <c r="B100">
        <f>WEEKDAY(tbl_BT[[#This Row],[Datum]],2)</f>
        <v>2</v>
      </c>
      <c r="C100" t="b">
        <f>COUNTIFS(tbl_FT[Datum],tbl_BT[[#This Row],[Datum]])&gt;0</f>
        <v>0</v>
      </c>
      <c r="D100" t="str">
        <f>IF(tbl_BT[[#This Row],[Ist_FT]],INDEX(tbl_FT[Bezeichner],MATCH(tbl_BT[[#This Row],[Datum]],tbl_FT[Datum],0)),"")</f>
        <v/>
      </c>
      <c r="E100" s="6" t="b">
        <f>AND(tbl_BT[[#This Row],[Wochentag]]&lt;=5,NOT(tbl_BT[[#This Row],[Ist_FT]]))</f>
        <v>1</v>
      </c>
      <c r="F100" s="6" t="b">
        <f>NOT(tbl_BT[[#This Row],[Ist_AT]])</f>
        <v>0</v>
      </c>
      <c r="G100" s="3">
        <f>IF(tbl_BT[[#This Row],[Ist_AT]],IFERROR(_xlfn.AGGREGATE(14,6,tbl_BT[Datum]/((tbl_BT[Datum]&lt;tbl_BT[[#This Row],[Datum]])*tbl_BT[Ist_Frei]),1),""),"")</f>
        <v>45018</v>
      </c>
      <c r="H100" s="3">
        <f>IF(tbl_BT[[#This Row],[Ist_AT]],IFERROR(_xlfn.AGGREGATE(15,6,tbl_BT[Datum]/((tbl_BT[Datum]&gt;tbl_BT[[#This Row],[Datum]])*tbl_BT[Ist_Frei]),1),""),"")</f>
        <v>45023</v>
      </c>
      <c r="I100" s="7">
        <f>IFERROR(tbl_BT[[#This Row],[AT_frei_nach]]-tbl_BT[[#This Row],[AT_frei_vor]]-1,"")</f>
        <v>4</v>
      </c>
      <c r="J100" t="b">
        <f>OR(tbl_BT[[#This Row],[Ist_Frei]],tbl_BT[[#This Row],[AT_Anzahl]]=1)</f>
        <v>0</v>
      </c>
      <c r="K100" s="1" t="str">
        <f>IF(tbl_BT[[#This Row],[Ist_BT_Prüfung]],IFERROR(_xlfn.AGGREGATE(14,6,tbl_BT[Datum]/((tbl_BT[Datum]&lt;tbl_BT[[#This Row],[Datum]])*NOT(tbl_BT[Ist_BT_Prüfung])),1),""),"")</f>
        <v/>
      </c>
      <c r="L100" s="1" t="str">
        <f>IF(tbl_BT[[#This Row],[Ist_BT_Prüfung]],IFERROR(_xlfn.AGGREGATE(15,6,tbl_BT[Datum]/((tbl_BT[Datum]&gt;tbl_BT[[#This Row],[Datum]])*NOT(tbl_BT[Ist_BT_Prüfung])),1),""),"")</f>
        <v/>
      </c>
      <c r="M100" s="2" t="str">
        <f>IF(tbl_BT[[#This Row],[Ist_BT_Prüfung]],COUNTIFS(tbl_BT[Datum],"&gt;"&amp;tbl_BT[[#This Row],[BT_AT_vor]],tbl_BT[Datum],"&lt;"&amp;tbl_BT[[#This Row],[BT_AT_nach]],tbl_BT[Ist_AT],TRUE),"")</f>
        <v/>
      </c>
      <c r="N100" t="b">
        <f>AND(tbl_BT[[#This Row],[Ist_BT_Prüfung]],tbl_BT[[#This Row],[BT_AT_Anzahl]]&gt;0)</f>
        <v>0</v>
      </c>
      <c r="O100" t="b">
        <f>AND(tbl_BT[[#This Row],[Ist_BT_Ergebnis]],tbl_BT[[#This Row],[Ist_AT]])</f>
        <v>0</v>
      </c>
    </row>
    <row r="101" spans="1:15" x14ac:dyDescent="0.3">
      <c r="A101" s="3">
        <v>45021</v>
      </c>
      <c r="B101">
        <f>WEEKDAY(tbl_BT[[#This Row],[Datum]],2)</f>
        <v>3</v>
      </c>
      <c r="C101" t="b">
        <f>COUNTIFS(tbl_FT[Datum],tbl_BT[[#This Row],[Datum]])&gt;0</f>
        <v>0</v>
      </c>
      <c r="D101" t="str">
        <f>IF(tbl_BT[[#This Row],[Ist_FT]],INDEX(tbl_FT[Bezeichner],MATCH(tbl_BT[[#This Row],[Datum]],tbl_FT[Datum],0)),"")</f>
        <v/>
      </c>
      <c r="E101" s="6" t="b">
        <f>AND(tbl_BT[[#This Row],[Wochentag]]&lt;=5,NOT(tbl_BT[[#This Row],[Ist_FT]]))</f>
        <v>1</v>
      </c>
      <c r="F101" s="6" t="b">
        <f>NOT(tbl_BT[[#This Row],[Ist_AT]])</f>
        <v>0</v>
      </c>
      <c r="G101" s="3">
        <f>IF(tbl_BT[[#This Row],[Ist_AT]],IFERROR(_xlfn.AGGREGATE(14,6,tbl_BT[Datum]/((tbl_BT[Datum]&lt;tbl_BT[[#This Row],[Datum]])*tbl_BT[Ist_Frei]),1),""),"")</f>
        <v>45018</v>
      </c>
      <c r="H101" s="3">
        <f>IF(tbl_BT[[#This Row],[Ist_AT]],IFERROR(_xlfn.AGGREGATE(15,6,tbl_BT[Datum]/((tbl_BT[Datum]&gt;tbl_BT[[#This Row],[Datum]])*tbl_BT[Ist_Frei]),1),""),"")</f>
        <v>45023</v>
      </c>
      <c r="I101" s="7">
        <f>IFERROR(tbl_BT[[#This Row],[AT_frei_nach]]-tbl_BT[[#This Row],[AT_frei_vor]]-1,"")</f>
        <v>4</v>
      </c>
      <c r="J101" t="b">
        <f>OR(tbl_BT[[#This Row],[Ist_Frei]],tbl_BT[[#This Row],[AT_Anzahl]]=1)</f>
        <v>0</v>
      </c>
      <c r="K101" s="1" t="str">
        <f>IF(tbl_BT[[#This Row],[Ist_BT_Prüfung]],IFERROR(_xlfn.AGGREGATE(14,6,tbl_BT[Datum]/((tbl_BT[Datum]&lt;tbl_BT[[#This Row],[Datum]])*NOT(tbl_BT[Ist_BT_Prüfung])),1),""),"")</f>
        <v/>
      </c>
      <c r="L101" s="1" t="str">
        <f>IF(tbl_BT[[#This Row],[Ist_BT_Prüfung]],IFERROR(_xlfn.AGGREGATE(15,6,tbl_BT[Datum]/((tbl_BT[Datum]&gt;tbl_BT[[#This Row],[Datum]])*NOT(tbl_BT[Ist_BT_Prüfung])),1),""),"")</f>
        <v/>
      </c>
      <c r="M101" s="2" t="str">
        <f>IF(tbl_BT[[#This Row],[Ist_BT_Prüfung]],COUNTIFS(tbl_BT[Datum],"&gt;"&amp;tbl_BT[[#This Row],[BT_AT_vor]],tbl_BT[Datum],"&lt;"&amp;tbl_BT[[#This Row],[BT_AT_nach]],tbl_BT[Ist_AT],TRUE),"")</f>
        <v/>
      </c>
      <c r="N101" t="b">
        <f>AND(tbl_BT[[#This Row],[Ist_BT_Prüfung]],tbl_BT[[#This Row],[BT_AT_Anzahl]]&gt;0)</f>
        <v>0</v>
      </c>
      <c r="O101" t="b">
        <f>AND(tbl_BT[[#This Row],[Ist_BT_Ergebnis]],tbl_BT[[#This Row],[Ist_AT]])</f>
        <v>0</v>
      </c>
    </row>
    <row r="102" spans="1:15" x14ac:dyDescent="0.3">
      <c r="A102" s="3">
        <v>45022</v>
      </c>
      <c r="B102">
        <f>WEEKDAY(tbl_BT[[#This Row],[Datum]],2)</f>
        <v>4</v>
      </c>
      <c r="C102" t="b">
        <f>COUNTIFS(tbl_FT[Datum],tbl_BT[[#This Row],[Datum]])&gt;0</f>
        <v>0</v>
      </c>
      <c r="D102" t="str">
        <f>IF(tbl_BT[[#This Row],[Ist_FT]],INDEX(tbl_FT[Bezeichner],MATCH(tbl_BT[[#This Row],[Datum]],tbl_FT[Datum],0)),"")</f>
        <v/>
      </c>
      <c r="E102" s="6" t="b">
        <f>AND(tbl_BT[[#This Row],[Wochentag]]&lt;=5,NOT(tbl_BT[[#This Row],[Ist_FT]]))</f>
        <v>1</v>
      </c>
      <c r="F102" s="6" t="b">
        <f>NOT(tbl_BT[[#This Row],[Ist_AT]])</f>
        <v>0</v>
      </c>
      <c r="G102" s="3">
        <f>IF(tbl_BT[[#This Row],[Ist_AT]],IFERROR(_xlfn.AGGREGATE(14,6,tbl_BT[Datum]/((tbl_BT[Datum]&lt;tbl_BT[[#This Row],[Datum]])*tbl_BT[Ist_Frei]),1),""),"")</f>
        <v>45018</v>
      </c>
      <c r="H102" s="3">
        <f>IF(tbl_BT[[#This Row],[Ist_AT]],IFERROR(_xlfn.AGGREGATE(15,6,tbl_BT[Datum]/((tbl_BT[Datum]&gt;tbl_BT[[#This Row],[Datum]])*tbl_BT[Ist_Frei]),1),""),"")</f>
        <v>45023</v>
      </c>
      <c r="I102" s="7">
        <f>IFERROR(tbl_BT[[#This Row],[AT_frei_nach]]-tbl_BT[[#This Row],[AT_frei_vor]]-1,"")</f>
        <v>4</v>
      </c>
      <c r="J102" t="b">
        <f>OR(tbl_BT[[#This Row],[Ist_Frei]],tbl_BT[[#This Row],[AT_Anzahl]]=1)</f>
        <v>0</v>
      </c>
      <c r="K102" s="1" t="str">
        <f>IF(tbl_BT[[#This Row],[Ist_BT_Prüfung]],IFERROR(_xlfn.AGGREGATE(14,6,tbl_BT[Datum]/((tbl_BT[Datum]&lt;tbl_BT[[#This Row],[Datum]])*NOT(tbl_BT[Ist_BT_Prüfung])),1),""),"")</f>
        <v/>
      </c>
      <c r="L102" s="1" t="str">
        <f>IF(tbl_BT[[#This Row],[Ist_BT_Prüfung]],IFERROR(_xlfn.AGGREGATE(15,6,tbl_BT[Datum]/((tbl_BT[Datum]&gt;tbl_BT[[#This Row],[Datum]])*NOT(tbl_BT[Ist_BT_Prüfung])),1),""),"")</f>
        <v/>
      </c>
      <c r="M102" s="2" t="str">
        <f>IF(tbl_BT[[#This Row],[Ist_BT_Prüfung]],COUNTIFS(tbl_BT[Datum],"&gt;"&amp;tbl_BT[[#This Row],[BT_AT_vor]],tbl_BT[Datum],"&lt;"&amp;tbl_BT[[#This Row],[BT_AT_nach]],tbl_BT[Ist_AT],TRUE),"")</f>
        <v/>
      </c>
      <c r="N102" t="b">
        <f>AND(tbl_BT[[#This Row],[Ist_BT_Prüfung]],tbl_BT[[#This Row],[BT_AT_Anzahl]]&gt;0)</f>
        <v>0</v>
      </c>
      <c r="O102" t="b">
        <f>AND(tbl_BT[[#This Row],[Ist_BT_Ergebnis]],tbl_BT[[#This Row],[Ist_AT]])</f>
        <v>0</v>
      </c>
    </row>
    <row r="103" spans="1:15" x14ac:dyDescent="0.3">
      <c r="A103" s="3">
        <v>45023</v>
      </c>
      <c r="B103">
        <f>WEEKDAY(tbl_BT[[#This Row],[Datum]],2)</f>
        <v>5</v>
      </c>
      <c r="C103" t="b">
        <f>COUNTIFS(tbl_FT[Datum],tbl_BT[[#This Row],[Datum]])&gt;0</f>
        <v>1</v>
      </c>
      <c r="D103" t="str">
        <f>IF(tbl_BT[[#This Row],[Ist_FT]],INDEX(tbl_FT[Bezeichner],MATCH(tbl_BT[[#This Row],[Datum]],tbl_FT[Datum],0)),"")</f>
        <v>Karfreitag</v>
      </c>
      <c r="E103" s="6" t="b">
        <f>AND(tbl_BT[[#This Row],[Wochentag]]&lt;=5,NOT(tbl_BT[[#This Row],[Ist_FT]]))</f>
        <v>0</v>
      </c>
      <c r="F103" s="6" t="b">
        <f>NOT(tbl_BT[[#This Row],[Ist_AT]])</f>
        <v>1</v>
      </c>
      <c r="G103" s="3" t="str">
        <f>IF(tbl_BT[[#This Row],[Ist_AT]],IFERROR(_xlfn.AGGREGATE(14,6,tbl_BT[Datum]/((tbl_BT[Datum]&lt;tbl_BT[[#This Row],[Datum]])*tbl_BT[Ist_Frei]),1),""),"")</f>
        <v/>
      </c>
      <c r="H103" s="3" t="str">
        <f>IF(tbl_BT[[#This Row],[Ist_AT]],IFERROR(_xlfn.AGGREGATE(15,6,tbl_BT[Datum]/((tbl_BT[Datum]&gt;tbl_BT[[#This Row],[Datum]])*tbl_BT[Ist_Frei]),1),""),"")</f>
        <v/>
      </c>
      <c r="I103" s="7" t="str">
        <f>IFERROR(tbl_BT[[#This Row],[AT_frei_nach]]-tbl_BT[[#This Row],[AT_frei_vor]]-1,"")</f>
        <v/>
      </c>
      <c r="J103" t="b">
        <f>OR(tbl_BT[[#This Row],[Ist_Frei]],tbl_BT[[#This Row],[AT_Anzahl]]=1)</f>
        <v>1</v>
      </c>
      <c r="K103" s="1">
        <f>IF(tbl_BT[[#This Row],[Ist_BT_Prüfung]],IFERROR(_xlfn.AGGREGATE(14,6,tbl_BT[Datum]/((tbl_BT[Datum]&lt;tbl_BT[[#This Row],[Datum]])*NOT(tbl_BT[Ist_BT_Prüfung])),1),""),"")</f>
        <v>45022</v>
      </c>
      <c r="L103" s="1">
        <f>IF(tbl_BT[[#This Row],[Ist_BT_Prüfung]],IFERROR(_xlfn.AGGREGATE(15,6,tbl_BT[Datum]/((tbl_BT[Datum]&gt;tbl_BT[[#This Row],[Datum]])*NOT(tbl_BT[Ist_BT_Prüfung])),1),""),"")</f>
        <v>45027</v>
      </c>
      <c r="M103" s="2">
        <f>IF(tbl_BT[[#This Row],[Ist_BT_Prüfung]],COUNTIFS(tbl_BT[Datum],"&gt;"&amp;tbl_BT[[#This Row],[BT_AT_vor]],tbl_BT[Datum],"&lt;"&amp;tbl_BT[[#This Row],[BT_AT_nach]],tbl_BT[Ist_AT],TRUE),"")</f>
        <v>0</v>
      </c>
      <c r="N103" t="b">
        <f>AND(tbl_BT[[#This Row],[Ist_BT_Prüfung]],tbl_BT[[#This Row],[BT_AT_Anzahl]]&gt;0)</f>
        <v>0</v>
      </c>
      <c r="O103" t="b">
        <f>AND(tbl_BT[[#This Row],[Ist_BT_Ergebnis]],tbl_BT[[#This Row],[Ist_AT]])</f>
        <v>0</v>
      </c>
    </row>
    <row r="104" spans="1:15" x14ac:dyDescent="0.3">
      <c r="A104" s="3">
        <v>45024</v>
      </c>
      <c r="B104">
        <f>WEEKDAY(tbl_BT[[#This Row],[Datum]],2)</f>
        <v>6</v>
      </c>
      <c r="C104" t="b">
        <f>COUNTIFS(tbl_FT[Datum],tbl_BT[[#This Row],[Datum]])&gt;0</f>
        <v>0</v>
      </c>
      <c r="D104" t="str">
        <f>IF(tbl_BT[[#This Row],[Ist_FT]],INDEX(tbl_FT[Bezeichner],MATCH(tbl_BT[[#This Row],[Datum]],tbl_FT[Datum],0)),"")</f>
        <v/>
      </c>
      <c r="E104" s="6" t="b">
        <f>AND(tbl_BT[[#This Row],[Wochentag]]&lt;=5,NOT(tbl_BT[[#This Row],[Ist_FT]]))</f>
        <v>0</v>
      </c>
      <c r="F104" s="6" t="b">
        <f>NOT(tbl_BT[[#This Row],[Ist_AT]])</f>
        <v>1</v>
      </c>
      <c r="G104" s="3" t="str">
        <f>IF(tbl_BT[[#This Row],[Ist_AT]],IFERROR(_xlfn.AGGREGATE(14,6,tbl_BT[Datum]/((tbl_BT[Datum]&lt;tbl_BT[[#This Row],[Datum]])*tbl_BT[Ist_Frei]),1),""),"")</f>
        <v/>
      </c>
      <c r="H104" s="3" t="str">
        <f>IF(tbl_BT[[#This Row],[Ist_AT]],IFERROR(_xlfn.AGGREGATE(15,6,tbl_BT[Datum]/((tbl_BT[Datum]&gt;tbl_BT[[#This Row],[Datum]])*tbl_BT[Ist_Frei]),1),""),"")</f>
        <v/>
      </c>
      <c r="I104" s="7" t="str">
        <f>IFERROR(tbl_BT[[#This Row],[AT_frei_nach]]-tbl_BT[[#This Row],[AT_frei_vor]]-1,"")</f>
        <v/>
      </c>
      <c r="J104" t="b">
        <f>OR(tbl_BT[[#This Row],[Ist_Frei]],tbl_BT[[#This Row],[AT_Anzahl]]=1)</f>
        <v>1</v>
      </c>
      <c r="K104" s="1">
        <f>IF(tbl_BT[[#This Row],[Ist_BT_Prüfung]],IFERROR(_xlfn.AGGREGATE(14,6,tbl_BT[Datum]/((tbl_BT[Datum]&lt;tbl_BT[[#This Row],[Datum]])*NOT(tbl_BT[Ist_BT_Prüfung])),1),""),"")</f>
        <v>45022</v>
      </c>
      <c r="L104" s="1">
        <f>IF(tbl_BT[[#This Row],[Ist_BT_Prüfung]],IFERROR(_xlfn.AGGREGATE(15,6,tbl_BT[Datum]/((tbl_BT[Datum]&gt;tbl_BT[[#This Row],[Datum]])*NOT(tbl_BT[Ist_BT_Prüfung])),1),""),"")</f>
        <v>45027</v>
      </c>
      <c r="M104" s="2">
        <f>IF(tbl_BT[[#This Row],[Ist_BT_Prüfung]],COUNTIFS(tbl_BT[Datum],"&gt;"&amp;tbl_BT[[#This Row],[BT_AT_vor]],tbl_BT[Datum],"&lt;"&amp;tbl_BT[[#This Row],[BT_AT_nach]],tbl_BT[Ist_AT],TRUE),"")</f>
        <v>0</v>
      </c>
      <c r="N104" t="b">
        <f>AND(tbl_BT[[#This Row],[Ist_BT_Prüfung]],tbl_BT[[#This Row],[BT_AT_Anzahl]]&gt;0)</f>
        <v>0</v>
      </c>
      <c r="O104" t="b">
        <f>AND(tbl_BT[[#This Row],[Ist_BT_Ergebnis]],tbl_BT[[#This Row],[Ist_AT]])</f>
        <v>0</v>
      </c>
    </row>
    <row r="105" spans="1:15" x14ac:dyDescent="0.3">
      <c r="A105" s="3">
        <v>45025</v>
      </c>
      <c r="B105">
        <f>WEEKDAY(tbl_BT[[#This Row],[Datum]],2)</f>
        <v>7</v>
      </c>
      <c r="C105" t="b">
        <f>COUNTIFS(tbl_FT[Datum],tbl_BT[[#This Row],[Datum]])&gt;0</f>
        <v>0</v>
      </c>
      <c r="D105" t="str">
        <f>IF(tbl_BT[[#This Row],[Ist_FT]],INDEX(tbl_FT[Bezeichner],MATCH(tbl_BT[[#This Row],[Datum]],tbl_FT[Datum],0)),"")</f>
        <v/>
      </c>
      <c r="E105" s="6" t="b">
        <f>AND(tbl_BT[[#This Row],[Wochentag]]&lt;=5,NOT(tbl_BT[[#This Row],[Ist_FT]]))</f>
        <v>0</v>
      </c>
      <c r="F105" s="6" t="b">
        <f>NOT(tbl_BT[[#This Row],[Ist_AT]])</f>
        <v>1</v>
      </c>
      <c r="G105" s="3" t="str">
        <f>IF(tbl_BT[[#This Row],[Ist_AT]],IFERROR(_xlfn.AGGREGATE(14,6,tbl_BT[Datum]/((tbl_BT[Datum]&lt;tbl_BT[[#This Row],[Datum]])*tbl_BT[Ist_Frei]),1),""),"")</f>
        <v/>
      </c>
      <c r="H105" s="3" t="str">
        <f>IF(tbl_BT[[#This Row],[Ist_AT]],IFERROR(_xlfn.AGGREGATE(15,6,tbl_BT[Datum]/((tbl_BT[Datum]&gt;tbl_BT[[#This Row],[Datum]])*tbl_BT[Ist_Frei]),1),""),"")</f>
        <v/>
      </c>
      <c r="I105" s="7" t="str">
        <f>IFERROR(tbl_BT[[#This Row],[AT_frei_nach]]-tbl_BT[[#This Row],[AT_frei_vor]]-1,"")</f>
        <v/>
      </c>
      <c r="J105" t="b">
        <f>OR(tbl_BT[[#This Row],[Ist_Frei]],tbl_BT[[#This Row],[AT_Anzahl]]=1)</f>
        <v>1</v>
      </c>
      <c r="K105" s="1">
        <f>IF(tbl_BT[[#This Row],[Ist_BT_Prüfung]],IFERROR(_xlfn.AGGREGATE(14,6,tbl_BT[Datum]/((tbl_BT[Datum]&lt;tbl_BT[[#This Row],[Datum]])*NOT(tbl_BT[Ist_BT_Prüfung])),1),""),"")</f>
        <v>45022</v>
      </c>
      <c r="L105" s="1">
        <f>IF(tbl_BT[[#This Row],[Ist_BT_Prüfung]],IFERROR(_xlfn.AGGREGATE(15,6,tbl_BT[Datum]/((tbl_BT[Datum]&gt;tbl_BT[[#This Row],[Datum]])*NOT(tbl_BT[Ist_BT_Prüfung])),1),""),"")</f>
        <v>45027</v>
      </c>
      <c r="M105" s="2">
        <f>IF(tbl_BT[[#This Row],[Ist_BT_Prüfung]],COUNTIFS(tbl_BT[Datum],"&gt;"&amp;tbl_BT[[#This Row],[BT_AT_vor]],tbl_BT[Datum],"&lt;"&amp;tbl_BT[[#This Row],[BT_AT_nach]],tbl_BT[Ist_AT],TRUE),"")</f>
        <v>0</v>
      </c>
      <c r="N105" t="b">
        <f>AND(tbl_BT[[#This Row],[Ist_BT_Prüfung]],tbl_BT[[#This Row],[BT_AT_Anzahl]]&gt;0)</f>
        <v>0</v>
      </c>
      <c r="O105" t="b">
        <f>AND(tbl_BT[[#This Row],[Ist_BT_Ergebnis]],tbl_BT[[#This Row],[Ist_AT]])</f>
        <v>0</v>
      </c>
    </row>
    <row r="106" spans="1:15" x14ac:dyDescent="0.3">
      <c r="A106" s="3">
        <v>45026</v>
      </c>
      <c r="B106">
        <f>WEEKDAY(tbl_BT[[#This Row],[Datum]],2)</f>
        <v>1</v>
      </c>
      <c r="C106" t="b">
        <f>COUNTIFS(tbl_FT[Datum],tbl_BT[[#This Row],[Datum]])&gt;0</f>
        <v>1</v>
      </c>
      <c r="D106" t="str">
        <f>IF(tbl_BT[[#This Row],[Ist_FT]],INDEX(tbl_FT[Bezeichner],MATCH(tbl_BT[[#This Row],[Datum]],tbl_FT[Datum],0)),"")</f>
        <v>Ostermontag</v>
      </c>
      <c r="E106" s="6" t="b">
        <f>AND(tbl_BT[[#This Row],[Wochentag]]&lt;=5,NOT(tbl_BT[[#This Row],[Ist_FT]]))</f>
        <v>0</v>
      </c>
      <c r="F106" s="6" t="b">
        <f>NOT(tbl_BT[[#This Row],[Ist_AT]])</f>
        <v>1</v>
      </c>
      <c r="G106" s="3" t="str">
        <f>IF(tbl_BT[[#This Row],[Ist_AT]],IFERROR(_xlfn.AGGREGATE(14,6,tbl_BT[Datum]/((tbl_BT[Datum]&lt;tbl_BT[[#This Row],[Datum]])*tbl_BT[Ist_Frei]),1),""),"")</f>
        <v/>
      </c>
      <c r="H106" s="3" t="str">
        <f>IF(tbl_BT[[#This Row],[Ist_AT]],IFERROR(_xlfn.AGGREGATE(15,6,tbl_BT[Datum]/((tbl_BT[Datum]&gt;tbl_BT[[#This Row],[Datum]])*tbl_BT[Ist_Frei]),1),""),"")</f>
        <v/>
      </c>
      <c r="I106" s="7" t="str">
        <f>IFERROR(tbl_BT[[#This Row],[AT_frei_nach]]-tbl_BT[[#This Row],[AT_frei_vor]]-1,"")</f>
        <v/>
      </c>
      <c r="J106" t="b">
        <f>OR(tbl_BT[[#This Row],[Ist_Frei]],tbl_BT[[#This Row],[AT_Anzahl]]=1)</f>
        <v>1</v>
      </c>
      <c r="K106" s="1">
        <f>IF(tbl_BT[[#This Row],[Ist_BT_Prüfung]],IFERROR(_xlfn.AGGREGATE(14,6,tbl_BT[Datum]/((tbl_BT[Datum]&lt;tbl_BT[[#This Row],[Datum]])*NOT(tbl_BT[Ist_BT_Prüfung])),1),""),"")</f>
        <v>45022</v>
      </c>
      <c r="L106" s="1">
        <f>IF(tbl_BT[[#This Row],[Ist_BT_Prüfung]],IFERROR(_xlfn.AGGREGATE(15,6,tbl_BT[Datum]/((tbl_BT[Datum]&gt;tbl_BT[[#This Row],[Datum]])*NOT(tbl_BT[Ist_BT_Prüfung])),1),""),"")</f>
        <v>45027</v>
      </c>
      <c r="M106" s="2">
        <f>IF(tbl_BT[[#This Row],[Ist_BT_Prüfung]],COUNTIFS(tbl_BT[Datum],"&gt;"&amp;tbl_BT[[#This Row],[BT_AT_vor]],tbl_BT[Datum],"&lt;"&amp;tbl_BT[[#This Row],[BT_AT_nach]],tbl_BT[Ist_AT],TRUE),"")</f>
        <v>0</v>
      </c>
      <c r="N106" t="b">
        <f>AND(tbl_BT[[#This Row],[Ist_BT_Prüfung]],tbl_BT[[#This Row],[BT_AT_Anzahl]]&gt;0)</f>
        <v>0</v>
      </c>
      <c r="O106" t="b">
        <f>AND(tbl_BT[[#This Row],[Ist_BT_Ergebnis]],tbl_BT[[#This Row],[Ist_AT]])</f>
        <v>0</v>
      </c>
    </row>
    <row r="107" spans="1:15" x14ac:dyDescent="0.3">
      <c r="A107" s="3">
        <v>45027</v>
      </c>
      <c r="B107">
        <f>WEEKDAY(tbl_BT[[#This Row],[Datum]],2)</f>
        <v>2</v>
      </c>
      <c r="C107" t="b">
        <f>COUNTIFS(tbl_FT[Datum],tbl_BT[[#This Row],[Datum]])&gt;0</f>
        <v>0</v>
      </c>
      <c r="D107" t="str">
        <f>IF(tbl_BT[[#This Row],[Ist_FT]],INDEX(tbl_FT[Bezeichner],MATCH(tbl_BT[[#This Row],[Datum]],tbl_FT[Datum],0)),"")</f>
        <v/>
      </c>
      <c r="E107" s="6" t="b">
        <f>AND(tbl_BT[[#This Row],[Wochentag]]&lt;=5,NOT(tbl_BT[[#This Row],[Ist_FT]]))</f>
        <v>1</v>
      </c>
      <c r="F107" s="6" t="b">
        <f>NOT(tbl_BT[[#This Row],[Ist_AT]])</f>
        <v>0</v>
      </c>
      <c r="G107" s="3">
        <f>IF(tbl_BT[[#This Row],[Ist_AT]],IFERROR(_xlfn.AGGREGATE(14,6,tbl_BT[Datum]/((tbl_BT[Datum]&lt;tbl_BT[[#This Row],[Datum]])*tbl_BT[Ist_Frei]),1),""),"")</f>
        <v>45026</v>
      </c>
      <c r="H107" s="3">
        <f>IF(tbl_BT[[#This Row],[Ist_AT]],IFERROR(_xlfn.AGGREGATE(15,6,tbl_BT[Datum]/((tbl_BT[Datum]&gt;tbl_BT[[#This Row],[Datum]])*tbl_BT[Ist_Frei]),1),""),"")</f>
        <v>45031</v>
      </c>
      <c r="I107" s="7">
        <f>IFERROR(tbl_BT[[#This Row],[AT_frei_nach]]-tbl_BT[[#This Row],[AT_frei_vor]]-1,"")</f>
        <v>4</v>
      </c>
      <c r="J107" t="b">
        <f>OR(tbl_BT[[#This Row],[Ist_Frei]],tbl_BT[[#This Row],[AT_Anzahl]]=1)</f>
        <v>0</v>
      </c>
      <c r="K107" s="1" t="str">
        <f>IF(tbl_BT[[#This Row],[Ist_BT_Prüfung]],IFERROR(_xlfn.AGGREGATE(14,6,tbl_BT[Datum]/((tbl_BT[Datum]&lt;tbl_BT[[#This Row],[Datum]])*NOT(tbl_BT[Ist_BT_Prüfung])),1),""),"")</f>
        <v/>
      </c>
      <c r="L107" s="1" t="str">
        <f>IF(tbl_BT[[#This Row],[Ist_BT_Prüfung]],IFERROR(_xlfn.AGGREGATE(15,6,tbl_BT[Datum]/((tbl_BT[Datum]&gt;tbl_BT[[#This Row],[Datum]])*NOT(tbl_BT[Ist_BT_Prüfung])),1),""),"")</f>
        <v/>
      </c>
      <c r="M107" s="2" t="str">
        <f>IF(tbl_BT[[#This Row],[Ist_BT_Prüfung]],COUNTIFS(tbl_BT[Datum],"&gt;"&amp;tbl_BT[[#This Row],[BT_AT_vor]],tbl_BT[Datum],"&lt;"&amp;tbl_BT[[#This Row],[BT_AT_nach]],tbl_BT[Ist_AT],TRUE),"")</f>
        <v/>
      </c>
      <c r="N107" t="b">
        <f>AND(tbl_BT[[#This Row],[Ist_BT_Prüfung]],tbl_BT[[#This Row],[BT_AT_Anzahl]]&gt;0)</f>
        <v>0</v>
      </c>
      <c r="O107" t="b">
        <f>AND(tbl_BT[[#This Row],[Ist_BT_Ergebnis]],tbl_BT[[#This Row],[Ist_AT]])</f>
        <v>0</v>
      </c>
    </row>
    <row r="108" spans="1:15" x14ac:dyDescent="0.3">
      <c r="A108" s="3">
        <v>45028</v>
      </c>
      <c r="B108">
        <f>WEEKDAY(tbl_BT[[#This Row],[Datum]],2)</f>
        <v>3</v>
      </c>
      <c r="C108" t="b">
        <f>COUNTIFS(tbl_FT[Datum],tbl_BT[[#This Row],[Datum]])&gt;0</f>
        <v>0</v>
      </c>
      <c r="D108" t="str">
        <f>IF(tbl_BT[[#This Row],[Ist_FT]],INDEX(tbl_FT[Bezeichner],MATCH(tbl_BT[[#This Row],[Datum]],tbl_FT[Datum],0)),"")</f>
        <v/>
      </c>
      <c r="E108" s="6" t="b">
        <f>AND(tbl_BT[[#This Row],[Wochentag]]&lt;=5,NOT(tbl_BT[[#This Row],[Ist_FT]]))</f>
        <v>1</v>
      </c>
      <c r="F108" s="6" t="b">
        <f>NOT(tbl_BT[[#This Row],[Ist_AT]])</f>
        <v>0</v>
      </c>
      <c r="G108" s="3">
        <f>IF(tbl_BT[[#This Row],[Ist_AT]],IFERROR(_xlfn.AGGREGATE(14,6,tbl_BT[Datum]/((tbl_BT[Datum]&lt;tbl_BT[[#This Row],[Datum]])*tbl_BT[Ist_Frei]),1),""),"")</f>
        <v>45026</v>
      </c>
      <c r="H108" s="3">
        <f>IF(tbl_BT[[#This Row],[Ist_AT]],IFERROR(_xlfn.AGGREGATE(15,6,tbl_BT[Datum]/((tbl_BT[Datum]&gt;tbl_BT[[#This Row],[Datum]])*tbl_BT[Ist_Frei]),1),""),"")</f>
        <v>45031</v>
      </c>
      <c r="I108" s="7">
        <f>IFERROR(tbl_BT[[#This Row],[AT_frei_nach]]-tbl_BT[[#This Row],[AT_frei_vor]]-1,"")</f>
        <v>4</v>
      </c>
      <c r="J108" t="b">
        <f>OR(tbl_BT[[#This Row],[Ist_Frei]],tbl_BT[[#This Row],[AT_Anzahl]]=1)</f>
        <v>0</v>
      </c>
      <c r="K108" s="1" t="str">
        <f>IF(tbl_BT[[#This Row],[Ist_BT_Prüfung]],IFERROR(_xlfn.AGGREGATE(14,6,tbl_BT[Datum]/((tbl_BT[Datum]&lt;tbl_BT[[#This Row],[Datum]])*NOT(tbl_BT[Ist_BT_Prüfung])),1),""),"")</f>
        <v/>
      </c>
      <c r="L108" s="1" t="str">
        <f>IF(tbl_BT[[#This Row],[Ist_BT_Prüfung]],IFERROR(_xlfn.AGGREGATE(15,6,tbl_BT[Datum]/((tbl_BT[Datum]&gt;tbl_BT[[#This Row],[Datum]])*NOT(tbl_BT[Ist_BT_Prüfung])),1),""),"")</f>
        <v/>
      </c>
      <c r="M108" s="2" t="str">
        <f>IF(tbl_BT[[#This Row],[Ist_BT_Prüfung]],COUNTIFS(tbl_BT[Datum],"&gt;"&amp;tbl_BT[[#This Row],[BT_AT_vor]],tbl_BT[Datum],"&lt;"&amp;tbl_BT[[#This Row],[BT_AT_nach]],tbl_BT[Ist_AT],TRUE),"")</f>
        <v/>
      </c>
      <c r="N108" t="b">
        <f>AND(tbl_BT[[#This Row],[Ist_BT_Prüfung]],tbl_BT[[#This Row],[BT_AT_Anzahl]]&gt;0)</f>
        <v>0</v>
      </c>
      <c r="O108" t="b">
        <f>AND(tbl_BT[[#This Row],[Ist_BT_Ergebnis]],tbl_BT[[#This Row],[Ist_AT]])</f>
        <v>0</v>
      </c>
    </row>
    <row r="109" spans="1:15" x14ac:dyDescent="0.3">
      <c r="A109" s="3">
        <v>45029</v>
      </c>
      <c r="B109">
        <f>WEEKDAY(tbl_BT[[#This Row],[Datum]],2)</f>
        <v>4</v>
      </c>
      <c r="C109" t="b">
        <f>COUNTIFS(tbl_FT[Datum],tbl_BT[[#This Row],[Datum]])&gt;0</f>
        <v>0</v>
      </c>
      <c r="D109" t="str">
        <f>IF(tbl_BT[[#This Row],[Ist_FT]],INDEX(tbl_FT[Bezeichner],MATCH(tbl_BT[[#This Row],[Datum]],tbl_FT[Datum],0)),"")</f>
        <v/>
      </c>
      <c r="E109" s="6" t="b">
        <f>AND(tbl_BT[[#This Row],[Wochentag]]&lt;=5,NOT(tbl_BT[[#This Row],[Ist_FT]]))</f>
        <v>1</v>
      </c>
      <c r="F109" s="6" t="b">
        <f>NOT(tbl_BT[[#This Row],[Ist_AT]])</f>
        <v>0</v>
      </c>
      <c r="G109" s="3">
        <f>IF(tbl_BT[[#This Row],[Ist_AT]],IFERROR(_xlfn.AGGREGATE(14,6,tbl_BT[Datum]/((tbl_BT[Datum]&lt;tbl_BT[[#This Row],[Datum]])*tbl_BT[Ist_Frei]),1),""),"")</f>
        <v>45026</v>
      </c>
      <c r="H109" s="3">
        <f>IF(tbl_BT[[#This Row],[Ist_AT]],IFERROR(_xlfn.AGGREGATE(15,6,tbl_BT[Datum]/((tbl_BT[Datum]&gt;tbl_BT[[#This Row],[Datum]])*tbl_BT[Ist_Frei]),1),""),"")</f>
        <v>45031</v>
      </c>
      <c r="I109" s="7">
        <f>IFERROR(tbl_BT[[#This Row],[AT_frei_nach]]-tbl_BT[[#This Row],[AT_frei_vor]]-1,"")</f>
        <v>4</v>
      </c>
      <c r="J109" t="b">
        <f>OR(tbl_BT[[#This Row],[Ist_Frei]],tbl_BT[[#This Row],[AT_Anzahl]]=1)</f>
        <v>0</v>
      </c>
      <c r="K109" s="1" t="str">
        <f>IF(tbl_BT[[#This Row],[Ist_BT_Prüfung]],IFERROR(_xlfn.AGGREGATE(14,6,tbl_BT[Datum]/((tbl_BT[Datum]&lt;tbl_BT[[#This Row],[Datum]])*NOT(tbl_BT[Ist_BT_Prüfung])),1),""),"")</f>
        <v/>
      </c>
      <c r="L109" s="1" t="str">
        <f>IF(tbl_BT[[#This Row],[Ist_BT_Prüfung]],IFERROR(_xlfn.AGGREGATE(15,6,tbl_BT[Datum]/((tbl_BT[Datum]&gt;tbl_BT[[#This Row],[Datum]])*NOT(tbl_BT[Ist_BT_Prüfung])),1),""),"")</f>
        <v/>
      </c>
      <c r="M109" s="2" t="str">
        <f>IF(tbl_BT[[#This Row],[Ist_BT_Prüfung]],COUNTIFS(tbl_BT[Datum],"&gt;"&amp;tbl_BT[[#This Row],[BT_AT_vor]],tbl_BT[Datum],"&lt;"&amp;tbl_BT[[#This Row],[BT_AT_nach]],tbl_BT[Ist_AT],TRUE),"")</f>
        <v/>
      </c>
      <c r="N109" t="b">
        <f>AND(tbl_BT[[#This Row],[Ist_BT_Prüfung]],tbl_BT[[#This Row],[BT_AT_Anzahl]]&gt;0)</f>
        <v>0</v>
      </c>
      <c r="O109" t="b">
        <f>AND(tbl_BT[[#This Row],[Ist_BT_Ergebnis]],tbl_BT[[#This Row],[Ist_AT]])</f>
        <v>0</v>
      </c>
    </row>
    <row r="110" spans="1:15" x14ac:dyDescent="0.3">
      <c r="A110" s="3">
        <v>45030</v>
      </c>
      <c r="B110">
        <f>WEEKDAY(tbl_BT[[#This Row],[Datum]],2)</f>
        <v>5</v>
      </c>
      <c r="C110" t="b">
        <f>COUNTIFS(tbl_FT[Datum],tbl_BT[[#This Row],[Datum]])&gt;0</f>
        <v>0</v>
      </c>
      <c r="D110" t="str">
        <f>IF(tbl_BT[[#This Row],[Ist_FT]],INDEX(tbl_FT[Bezeichner],MATCH(tbl_BT[[#This Row],[Datum]],tbl_FT[Datum],0)),"")</f>
        <v/>
      </c>
      <c r="E110" s="6" t="b">
        <f>AND(tbl_BT[[#This Row],[Wochentag]]&lt;=5,NOT(tbl_BT[[#This Row],[Ist_FT]]))</f>
        <v>1</v>
      </c>
      <c r="F110" s="6" t="b">
        <f>NOT(tbl_BT[[#This Row],[Ist_AT]])</f>
        <v>0</v>
      </c>
      <c r="G110" s="3">
        <f>IF(tbl_BT[[#This Row],[Ist_AT]],IFERROR(_xlfn.AGGREGATE(14,6,tbl_BT[Datum]/((tbl_BT[Datum]&lt;tbl_BT[[#This Row],[Datum]])*tbl_BT[Ist_Frei]),1),""),"")</f>
        <v>45026</v>
      </c>
      <c r="H110" s="3">
        <f>IF(tbl_BT[[#This Row],[Ist_AT]],IFERROR(_xlfn.AGGREGATE(15,6,tbl_BT[Datum]/((tbl_BT[Datum]&gt;tbl_BT[[#This Row],[Datum]])*tbl_BT[Ist_Frei]),1),""),"")</f>
        <v>45031</v>
      </c>
      <c r="I110" s="7">
        <f>IFERROR(tbl_BT[[#This Row],[AT_frei_nach]]-tbl_BT[[#This Row],[AT_frei_vor]]-1,"")</f>
        <v>4</v>
      </c>
      <c r="J110" t="b">
        <f>OR(tbl_BT[[#This Row],[Ist_Frei]],tbl_BT[[#This Row],[AT_Anzahl]]=1)</f>
        <v>0</v>
      </c>
      <c r="K110" s="1" t="str">
        <f>IF(tbl_BT[[#This Row],[Ist_BT_Prüfung]],IFERROR(_xlfn.AGGREGATE(14,6,tbl_BT[Datum]/((tbl_BT[Datum]&lt;tbl_BT[[#This Row],[Datum]])*NOT(tbl_BT[Ist_BT_Prüfung])),1),""),"")</f>
        <v/>
      </c>
      <c r="L110" s="1" t="str">
        <f>IF(tbl_BT[[#This Row],[Ist_BT_Prüfung]],IFERROR(_xlfn.AGGREGATE(15,6,tbl_BT[Datum]/((tbl_BT[Datum]&gt;tbl_BT[[#This Row],[Datum]])*NOT(tbl_BT[Ist_BT_Prüfung])),1),""),"")</f>
        <v/>
      </c>
      <c r="M110" s="2" t="str">
        <f>IF(tbl_BT[[#This Row],[Ist_BT_Prüfung]],COUNTIFS(tbl_BT[Datum],"&gt;"&amp;tbl_BT[[#This Row],[BT_AT_vor]],tbl_BT[Datum],"&lt;"&amp;tbl_BT[[#This Row],[BT_AT_nach]],tbl_BT[Ist_AT],TRUE),"")</f>
        <v/>
      </c>
      <c r="N110" t="b">
        <f>AND(tbl_BT[[#This Row],[Ist_BT_Prüfung]],tbl_BT[[#This Row],[BT_AT_Anzahl]]&gt;0)</f>
        <v>0</v>
      </c>
      <c r="O110" t="b">
        <f>AND(tbl_BT[[#This Row],[Ist_BT_Ergebnis]],tbl_BT[[#This Row],[Ist_AT]])</f>
        <v>0</v>
      </c>
    </row>
    <row r="111" spans="1:15" x14ac:dyDescent="0.3">
      <c r="A111" s="3">
        <v>45031</v>
      </c>
      <c r="B111">
        <f>WEEKDAY(tbl_BT[[#This Row],[Datum]],2)</f>
        <v>6</v>
      </c>
      <c r="C111" t="b">
        <f>COUNTIFS(tbl_FT[Datum],tbl_BT[[#This Row],[Datum]])&gt;0</f>
        <v>0</v>
      </c>
      <c r="D111" t="str">
        <f>IF(tbl_BT[[#This Row],[Ist_FT]],INDEX(tbl_FT[Bezeichner],MATCH(tbl_BT[[#This Row],[Datum]],tbl_FT[Datum],0)),"")</f>
        <v/>
      </c>
      <c r="E111" s="6" t="b">
        <f>AND(tbl_BT[[#This Row],[Wochentag]]&lt;=5,NOT(tbl_BT[[#This Row],[Ist_FT]]))</f>
        <v>0</v>
      </c>
      <c r="F111" s="6" t="b">
        <f>NOT(tbl_BT[[#This Row],[Ist_AT]])</f>
        <v>1</v>
      </c>
      <c r="G111" s="3" t="str">
        <f>IF(tbl_BT[[#This Row],[Ist_AT]],IFERROR(_xlfn.AGGREGATE(14,6,tbl_BT[Datum]/((tbl_BT[Datum]&lt;tbl_BT[[#This Row],[Datum]])*tbl_BT[Ist_Frei]),1),""),"")</f>
        <v/>
      </c>
      <c r="H111" s="3" t="str">
        <f>IF(tbl_BT[[#This Row],[Ist_AT]],IFERROR(_xlfn.AGGREGATE(15,6,tbl_BT[Datum]/((tbl_BT[Datum]&gt;tbl_BT[[#This Row],[Datum]])*tbl_BT[Ist_Frei]),1),""),"")</f>
        <v/>
      </c>
      <c r="I111" s="7" t="str">
        <f>IFERROR(tbl_BT[[#This Row],[AT_frei_nach]]-tbl_BT[[#This Row],[AT_frei_vor]]-1,"")</f>
        <v/>
      </c>
      <c r="J111" t="b">
        <f>OR(tbl_BT[[#This Row],[Ist_Frei]],tbl_BT[[#This Row],[AT_Anzahl]]=1)</f>
        <v>1</v>
      </c>
      <c r="K111" s="1">
        <f>IF(tbl_BT[[#This Row],[Ist_BT_Prüfung]],IFERROR(_xlfn.AGGREGATE(14,6,tbl_BT[Datum]/((tbl_BT[Datum]&lt;tbl_BT[[#This Row],[Datum]])*NOT(tbl_BT[Ist_BT_Prüfung])),1),""),"")</f>
        <v>45030</v>
      </c>
      <c r="L111" s="1">
        <f>IF(tbl_BT[[#This Row],[Ist_BT_Prüfung]],IFERROR(_xlfn.AGGREGATE(15,6,tbl_BT[Datum]/((tbl_BT[Datum]&gt;tbl_BT[[#This Row],[Datum]])*NOT(tbl_BT[Ist_BT_Prüfung])),1),""),"")</f>
        <v>45033</v>
      </c>
      <c r="M111" s="2">
        <f>IF(tbl_BT[[#This Row],[Ist_BT_Prüfung]],COUNTIFS(tbl_BT[Datum],"&gt;"&amp;tbl_BT[[#This Row],[BT_AT_vor]],tbl_BT[Datum],"&lt;"&amp;tbl_BT[[#This Row],[BT_AT_nach]],tbl_BT[Ist_AT],TRUE),"")</f>
        <v>0</v>
      </c>
      <c r="N111" t="b">
        <f>AND(tbl_BT[[#This Row],[Ist_BT_Prüfung]],tbl_BT[[#This Row],[BT_AT_Anzahl]]&gt;0)</f>
        <v>0</v>
      </c>
      <c r="O111" t="b">
        <f>AND(tbl_BT[[#This Row],[Ist_BT_Ergebnis]],tbl_BT[[#This Row],[Ist_AT]])</f>
        <v>0</v>
      </c>
    </row>
    <row r="112" spans="1:15" x14ac:dyDescent="0.3">
      <c r="A112" s="3">
        <v>45032</v>
      </c>
      <c r="B112">
        <f>WEEKDAY(tbl_BT[[#This Row],[Datum]],2)</f>
        <v>7</v>
      </c>
      <c r="C112" t="b">
        <f>COUNTIFS(tbl_FT[Datum],tbl_BT[[#This Row],[Datum]])&gt;0</f>
        <v>0</v>
      </c>
      <c r="D112" t="str">
        <f>IF(tbl_BT[[#This Row],[Ist_FT]],INDEX(tbl_FT[Bezeichner],MATCH(tbl_BT[[#This Row],[Datum]],tbl_FT[Datum],0)),"")</f>
        <v/>
      </c>
      <c r="E112" s="6" t="b">
        <f>AND(tbl_BT[[#This Row],[Wochentag]]&lt;=5,NOT(tbl_BT[[#This Row],[Ist_FT]]))</f>
        <v>0</v>
      </c>
      <c r="F112" s="6" t="b">
        <f>NOT(tbl_BT[[#This Row],[Ist_AT]])</f>
        <v>1</v>
      </c>
      <c r="G112" s="3" t="str">
        <f>IF(tbl_BT[[#This Row],[Ist_AT]],IFERROR(_xlfn.AGGREGATE(14,6,tbl_BT[Datum]/((tbl_BT[Datum]&lt;tbl_BT[[#This Row],[Datum]])*tbl_BT[Ist_Frei]),1),""),"")</f>
        <v/>
      </c>
      <c r="H112" s="3" t="str">
        <f>IF(tbl_BT[[#This Row],[Ist_AT]],IFERROR(_xlfn.AGGREGATE(15,6,tbl_BT[Datum]/((tbl_BT[Datum]&gt;tbl_BT[[#This Row],[Datum]])*tbl_BT[Ist_Frei]),1),""),"")</f>
        <v/>
      </c>
      <c r="I112" s="7" t="str">
        <f>IFERROR(tbl_BT[[#This Row],[AT_frei_nach]]-tbl_BT[[#This Row],[AT_frei_vor]]-1,"")</f>
        <v/>
      </c>
      <c r="J112" t="b">
        <f>OR(tbl_BT[[#This Row],[Ist_Frei]],tbl_BT[[#This Row],[AT_Anzahl]]=1)</f>
        <v>1</v>
      </c>
      <c r="K112" s="1">
        <f>IF(tbl_BT[[#This Row],[Ist_BT_Prüfung]],IFERROR(_xlfn.AGGREGATE(14,6,tbl_BT[Datum]/((tbl_BT[Datum]&lt;tbl_BT[[#This Row],[Datum]])*NOT(tbl_BT[Ist_BT_Prüfung])),1),""),"")</f>
        <v>45030</v>
      </c>
      <c r="L112" s="1">
        <f>IF(tbl_BT[[#This Row],[Ist_BT_Prüfung]],IFERROR(_xlfn.AGGREGATE(15,6,tbl_BT[Datum]/((tbl_BT[Datum]&gt;tbl_BT[[#This Row],[Datum]])*NOT(tbl_BT[Ist_BT_Prüfung])),1),""),"")</f>
        <v>45033</v>
      </c>
      <c r="M112" s="2">
        <f>IF(tbl_BT[[#This Row],[Ist_BT_Prüfung]],COUNTIFS(tbl_BT[Datum],"&gt;"&amp;tbl_BT[[#This Row],[BT_AT_vor]],tbl_BT[Datum],"&lt;"&amp;tbl_BT[[#This Row],[BT_AT_nach]],tbl_BT[Ist_AT],TRUE),"")</f>
        <v>0</v>
      </c>
      <c r="N112" t="b">
        <f>AND(tbl_BT[[#This Row],[Ist_BT_Prüfung]],tbl_BT[[#This Row],[BT_AT_Anzahl]]&gt;0)</f>
        <v>0</v>
      </c>
      <c r="O112" t="b">
        <f>AND(tbl_BT[[#This Row],[Ist_BT_Ergebnis]],tbl_BT[[#This Row],[Ist_AT]])</f>
        <v>0</v>
      </c>
    </row>
    <row r="113" spans="1:15" x14ac:dyDescent="0.3">
      <c r="A113" s="3">
        <v>45033</v>
      </c>
      <c r="B113">
        <f>WEEKDAY(tbl_BT[[#This Row],[Datum]],2)</f>
        <v>1</v>
      </c>
      <c r="C113" t="b">
        <f>COUNTIFS(tbl_FT[Datum],tbl_BT[[#This Row],[Datum]])&gt;0</f>
        <v>0</v>
      </c>
      <c r="D113" t="str">
        <f>IF(tbl_BT[[#This Row],[Ist_FT]],INDEX(tbl_FT[Bezeichner],MATCH(tbl_BT[[#This Row],[Datum]],tbl_FT[Datum],0)),"")</f>
        <v/>
      </c>
      <c r="E113" s="6" t="b">
        <f>AND(tbl_BT[[#This Row],[Wochentag]]&lt;=5,NOT(tbl_BT[[#This Row],[Ist_FT]]))</f>
        <v>1</v>
      </c>
      <c r="F113" s="6" t="b">
        <f>NOT(tbl_BT[[#This Row],[Ist_AT]])</f>
        <v>0</v>
      </c>
      <c r="G113" s="3">
        <f>IF(tbl_BT[[#This Row],[Ist_AT]],IFERROR(_xlfn.AGGREGATE(14,6,tbl_BT[Datum]/((tbl_BT[Datum]&lt;tbl_BT[[#This Row],[Datum]])*tbl_BT[Ist_Frei]),1),""),"")</f>
        <v>45032</v>
      </c>
      <c r="H113" s="3">
        <f>IF(tbl_BT[[#This Row],[Ist_AT]],IFERROR(_xlfn.AGGREGATE(15,6,tbl_BT[Datum]/((tbl_BT[Datum]&gt;tbl_BT[[#This Row],[Datum]])*tbl_BT[Ist_Frei]),1),""),"")</f>
        <v>45038</v>
      </c>
      <c r="I113" s="7">
        <f>IFERROR(tbl_BT[[#This Row],[AT_frei_nach]]-tbl_BT[[#This Row],[AT_frei_vor]]-1,"")</f>
        <v>5</v>
      </c>
      <c r="J113" t="b">
        <f>OR(tbl_BT[[#This Row],[Ist_Frei]],tbl_BT[[#This Row],[AT_Anzahl]]=1)</f>
        <v>0</v>
      </c>
      <c r="K113" s="1" t="str">
        <f>IF(tbl_BT[[#This Row],[Ist_BT_Prüfung]],IFERROR(_xlfn.AGGREGATE(14,6,tbl_BT[Datum]/((tbl_BT[Datum]&lt;tbl_BT[[#This Row],[Datum]])*NOT(tbl_BT[Ist_BT_Prüfung])),1),""),"")</f>
        <v/>
      </c>
      <c r="L113" s="1" t="str">
        <f>IF(tbl_BT[[#This Row],[Ist_BT_Prüfung]],IFERROR(_xlfn.AGGREGATE(15,6,tbl_BT[Datum]/((tbl_BT[Datum]&gt;tbl_BT[[#This Row],[Datum]])*NOT(tbl_BT[Ist_BT_Prüfung])),1),""),"")</f>
        <v/>
      </c>
      <c r="M113" s="2" t="str">
        <f>IF(tbl_BT[[#This Row],[Ist_BT_Prüfung]],COUNTIFS(tbl_BT[Datum],"&gt;"&amp;tbl_BT[[#This Row],[BT_AT_vor]],tbl_BT[Datum],"&lt;"&amp;tbl_BT[[#This Row],[BT_AT_nach]],tbl_BT[Ist_AT],TRUE),"")</f>
        <v/>
      </c>
      <c r="N113" t="b">
        <f>AND(tbl_BT[[#This Row],[Ist_BT_Prüfung]],tbl_BT[[#This Row],[BT_AT_Anzahl]]&gt;0)</f>
        <v>0</v>
      </c>
      <c r="O113" t="b">
        <f>AND(tbl_BT[[#This Row],[Ist_BT_Ergebnis]],tbl_BT[[#This Row],[Ist_AT]])</f>
        <v>0</v>
      </c>
    </row>
    <row r="114" spans="1:15" x14ac:dyDescent="0.3">
      <c r="A114" s="3">
        <v>45034</v>
      </c>
      <c r="B114">
        <f>WEEKDAY(tbl_BT[[#This Row],[Datum]],2)</f>
        <v>2</v>
      </c>
      <c r="C114" t="b">
        <f>COUNTIFS(tbl_FT[Datum],tbl_BT[[#This Row],[Datum]])&gt;0</f>
        <v>0</v>
      </c>
      <c r="D114" t="str">
        <f>IF(tbl_BT[[#This Row],[Ist_FT]],INDEX(tbl_FT[Bezeichner],MATCH(tbl_BT[[#This Row],[Datum]],tbl_FT[Datum],0)),"")</f>
        <v/>
      </c>
      <c r="E114" s="6" t="b">
        <f>AND(tbl_BT[[#This Row],[Wochentag]]&lt;=5,NOT(tbl_BT[[#This Row],[Ist_FT]]))</f>
        <v>1</v>
      </c>
      <c r="F114" s="6" t="b">
        <f>NOT(tbl_BT[[#This Row],[Ist_AT]])</f>
        <v>0</v>
      </c>
      <c r="G114" s="3">
        <f>IF(tbl_BT[[#This Row],[Ist_AT]],IFERROR(_xlfn.AGGREGATE(14,6,tbl_BT[Datum]/((tbl_BT[Datum]&lt;tbl_BT[[#This Row],[Datum]])*tbl_BT[Ist_Frei]),1),""),"")</f>
        <v>45032</v>
      </c>
      <c r="H114" s="3">
        <f>IF(tbl_BT[[#This Row],[Ist_AT]],IFERROR(_xlfn.AGGREGATE(15,6,tbl_BT[Datum]/((tbl_BT[Datum]&gt;tbl_BT[[#This Row],[Datum]])*tbl_BT[Ist_Frei]),1),""),"")</f>
        <v>45038</v>
      </c>
      <c r="I114" s="7">
        <f>IFERROR(tbl_BT[[#This Row],[AT_frei_nach]]-tbl_BT[[#This Row],[AT_frei_vor]]-1,"")</f>
        <v>5</v>
      </c>
      <c r="J114" t="b">
        <f>OR(tbl_BT[[#This Row],[Ist_Frei]],tbl_BT[[#This Row],[AT_Anzahl]]=1)</f>
        <v>0</v>
      </c>
      <c r="K114" s="1" t="str">
        <f>IF(tbl_BT[[#This Row],[Ist_BT_Prüfung]],IFERROR(_xlfn.AGGREGATE(14,6,tbl_BT[Datum]/((tbl_BT[Datum]&lt;tbl_BT[[#This Row],[Datum]])*NOT(tbl_BT[Ist_BT_Prüfung])),1),""),"")</f>
        <v/>
      </c>
      <c r="L114" s="1" t="str">
        <f>IF(tbl_BT[[#This Row],[Ist_BT_Prüfung]],IFERROR(_xlfn.AGGREGATE(15,6,tbl_BT[Datum]/((tbl_BT[Datum]&gt;tbl_BT[[#This Row],[Datum]])*NOT(tbl_BT[Ist_BT_Prüfung])),1),""),"")</f>
        <v/>
      </c>
      <c r="M114" s="2" t="str">
        <f>IF(tbl_BT[[#This Row],[Ist_BT_Prüfung]],COUNTIFS(tbl_BT[Datum],"&gt;"&amp;tbl_BT[[#This Row],[BT_AT_vor]],tbl_BT[Datum],"&lt;"&amp;tbl_BT[[#This Row],[BT_AT_nach]],tbl_BT[Ist_AT],TRUE),"")</f>
        <v/>
      </c>
      <c r="N114" t="b">
        <f>AND(tbl_BT[[#This Row],[Ist_BT_Prüfung]],tbl_BT[[#This Row],[BT_AT_Anzahl]]&gt;0)</f>
        <v>0</v>
      </c>
      <c r="O114" t="b">
        <f>AND(tbl_BT[[#This Row],[Ist_BT_Ergebnis]],tbl_BT[[#This Row],[Ist_AT]])</f>
        <v>0</v>
      </c>
    </row>
    <row r="115" spans="1:15" x14ac:dyDescent="0.3">
      <c r="A115" s="3">
        <v>45035</v>
      </c>
      <c r="B115">
        <f>WEEKDAY(tbl_BT[[#This Row],[Datum]],2)</f>
        <v>3</v>
      </c>
      <c r="C115" t="b">
        <f>COUNTIFS(tbl_FT[Datum],tbl_BT[[#This Row],[Datum]])&gt;0</f>
        <v>0</v>
      </c>
      <c r="D115" t="str">
        <f>IF(tbl_BT[[#This Row],[Ist_FT]],INDEX(tbl_FT[Bezeichner],MATCH(tbl_BT[[#This Row],[Datum]],tbl_FT[Datum],0)),"")</f>
        <v/>
      </c>
      <c r="E115" s="6" t="b">
        <f>AND(tbl_BT[[#This Row],[Wochentag]]&lt;=5,NOT(tbl_BT[[#This Row],[Ist_FT]]))</f>
        <v>1</v>
      </c>
      <c r="F115" s="6" t="b">
        <f>NOT(tbl_BT[[#This Row],[Ist_AT]])</f>
        <v>0</v>
      </c>
      <c r="G115" s="3">
        <f>IF(tbl_BT[[#This Row],[Ist_AT]],IFERROR(_xlfn.AGGREGATE(14,6,tbl_BT[Datum]/((tbl_BT[Datum]&lt;tbl_BT[[#This Row],[Datum]])*tbl_BT[Ist_Frei]),1),""),"")</f>
        <v>45032</v>
      </c>
      <c r="H115" s="3">
        <f>IF(tbl_BT[[#This Row],[Ist_AT]],IFERROR(_xlfn.AGGREGATE(15,6,tbl_BT[Datum]/((tbl_BT[Datum]&gt;tbl_BT[[#This Row],[Datum]])*tbl_BT[Ist_Frei]),1),""),"")</f>
        <v>45038</v>
      </c>
      <c r="I115" s="7">
        <f>IFERROR(tbl_BT[[#This Row],[AT_frei_nach]]-tbl_BT[[#This Row],[AT_frei_vor]]-1,"")</f>
        <v>5</v>
      </c>
      <c r="J115" t="b">
        <f>OR(tbl_BT[[#This Row],[Ist_Frei]],tbl_BT[[#This Row],[AT_Anzahl]]=1)</f>
        <v>0</v>
      </c>
      <c r="K115" s="1" t="str">
        <f>IF(tbl_BT[[#This Row],[Ist_BT_Prüfung]],IFERROR(_xlfn.AGGREGATE(14,6,tbl_BT[Datum]/((tbl_BT[Datum]&lt;tbl_BT[[#This Row],[Datum]])*NOT(tbl_BT[Ist_BT_Prüfung])),1),""),"")</f>
        <v/>
      </c>
      <c r="L115" s="1" t="str">
        <f>IF(tbl_BT[[#This Row],[Ist_BT_Prüfung]],IFERROR(_xlfn.AGGREGATE(15,6,tbl_BT[Datum]/((tbl_BT[Datum]&gt;tbl_BT[[#This Row],[Datum]])*NOT(tbl_BT[Ist_BT_Prüfung])),1),""),"")</f>
        <v/>
      </c>
      <c r="M115" s="2" t="str">
        <f>IF(tbl_BT[[#This Row],[Ist_BT_Prüfung]],COUNTIFS(tbl_BT[Datum],"&gt;"&amp;tbl_BT[[#This Row],[BT_AT_vor]],tbl_BT[Datum],"&lt;"&amp;tbl_BT[[#This Row],[BT_AT_nach]],tbl_BT[Ist_AT],TRUE),"")</f>
        <v/>
      </c>
      <c r="N115" t="b">
        <f>AND(tbl_BT[[#This Row],[Ist_BT_Prüfung]],tbl_BT[[#This Row],[BT_AT_Anzahl]]&gt;0)</f>
        <v>0</v>
      </c>
      <c r="O115" t="b">
        <f>AND(tbl_BT[[#This Row],[Ist_BT_Ergebnis]],tbl_BT[[#This Row],[Ist_AT]])</f>
        <v>0</v>
      </c>
    </row>
    <row r="116" spans="1:15" x14ac:dyDescent="0.3">
      <c r="A116" s="3">
        <v>45036</v>
      </c>
      <c r="B116">
        <f>WEEKDAY(tbl_BT[[#This Row],[Datum]],2)</f>
        <v>4</v>
      </c>
      <c r="C116" t="b">
        <f>COUNTIFS(tbl_FT[Datum],tbl_BT[[#This Row],[Datum]])&gt;0</f>
        <v>0</v>
      </c>
      <c r="D116" t="str">
        <f>IF(tbl_BT[[#This Row],[Ist_FT]],INDEX(tbl_FT[Bezeichner],MATCH(tbl_BT[[#This Row],[Datum]],tbl_FT[Datum],0)),"")</f>
        <v/>
      </c>
      <c r="E116" s="6" t="b">
        <f>AND(tbl_BT[[#This Row],[Wochentag]]&lt;=5,NOT(tbl_BT[[#This Row],[Ist_FT]]))</f>
        <v>1</v>
      </c>
      <c r="F116" s="6" t="b">
        <f>NOT(tbl_BT[[#This Row],[Ist_AT]])</f>
        <v>0</v>
      </c>
      <c r="G116" s="3">
        <f>IF(tbl_BT[[#This Row],[Ist_AT]],IFERROR(_xlfn.AGGREGATE(14,6,tbl_BT[Datum]/((tbl_BT[Datum]&lt;tbl_BT[[#This Row],[Datum]])*tbl_BT[Ist_Frei]),1),""),"")</f>
        <v>45032</v>
      </c>
      <c r="H116" s="3">
        <f>IF(tbl_BT[[#This Row],[Ist_AT]],IFERROR(_xlfn.AGGREGATE(15,6,tbl_BT[Datum]/((tbl_BT[Datum]&gt;tbl_BT[[#This Row],[Datum]])*tbl_BT[Ist_Frei]),1),""),"")</f>
        <v>45038</v>
      </c>
      <c r="I116" s="7">
        <f>IFERROR(tbl_BT[[#This Row],[AT_frei_nach]]-tbl_BT[[#This Row],[AT_frei_vor]]-1,"")</f>
        <v>5</v>
      </c>
      <c r="J116" t="b">
        <f>OR(tbl_BT[[#This Row],[Ist_Frei]],tbl_BT[[#This Row],[AT_Anzahl]]=1)</f>
        <v>0</v>
      </c>
      <c r="K116" s="1" t="str">
        <f>IF(tbl_BT[[#This Row],[Ist_BT_Prüfung]],IFERROR(_xlfn.AGGREGATE(14,6,tbl_BT[Datum]/((tbl_BT[Datum]&lt;tbl_BT[[#This Row],[Datum]])*NOT(tbl_BT[Ist_BT_Prüfung])),1),""),"")</f>
        <v/>
      </c>
      <c r="L116" s="1" t="str">
        <f>IF(tbl_BT[[#This Row],[Ist_BT_Prüfung]],IFERROR(_xlfn.AGGREGATE(15,6,tbl_BT[Datum]/((tbl_BT[Datum]&gt;tbl_BT[[#This Row],[Datum]])*NOT(tbl_BT[Ist_BT_Prüfung])),1),""),"")</f>
        <v/>
      </c>
      <c r="M116" s="2" t="str">
        <f>IF(tbl_BT[[#This Row],[Ist_BT_Prüfung]],COUNTIFS(tbl_BT[Datum],"&gt;"&amp;tbl_BT[[#This Row],[BT_AT_vor]],tbl_BT[Datum],"&lt;"&amp;tbl_BT[[#This Row],[BT_AT_nach]],tbl_BT[Ist_AT],TRUE),"")</f>
        <v/>
      </c>
      <c r="N116" t="b">
        <f>AND(tbl_BT[[#This Row],[Ist_BT_Prüfung]],tbl_BT[[#This Row],[BT_AT_Anzahl]]&gt;0)</f>
        <v>0</v>
      </c>
      <c r="O116" t="b">
        <f>AND(tbl_BT[[#This Row],[Ist_BT_Ergebnis]],tbl_BT[[#This Row],[Ist_AT]])</f>
        <v>0</v>
      </c>
    </row>
    <row r="117" spans="1:15" x14ac:dyDescent="0.3">
      <c r="A117" s="3">
        <v>45037</v>
      </c>
      <c r="B117">
        <f>WEEKDAY(tbl_BT[[#This Row],[Datum]],2)</f>
        <v>5</v>
      </c>
      <c r="C117" t="b">
        <f>COUNTIFS(tbl_FT[Datum],tbl_BT[[#This Row],[Datum]])&gt;0</f>
        <v>0</v>
      </c>
      <c r="D117" t="str">
        <f>IF(tbl_BT[[#This Row],[Ist_FT]],INDEX(tbl_FT[Bezeichner],MATCH(tbl_BT[[#This Row],[Datum]],tbl_FT[Datum],0)),"")</f>
        <v/>
      </c>
      <c r="E117" s="6" t="b">
        <f>AND(tbl_BT[[#This Row],[Wochentag]]&lt;=5,NOT(tbl_BT[[#This Row],[Ist_FT]]))</f>
        <v>1</v>
      </c>
      <c r="F117" s="6" t="b">
        <f>NOT(tbl_BT[[#This Row],[Ist_AT]])</f>
        <v>0</v>
      </c>
      <c r="G117" s="3">
        <f>IF(tbl_BT[[#This Row],[Ist_AT]],IFERROR(_xlfn.AGGREGATE(14,6,tbl_BT[Datum]/((tbl_BT[Datum]&lt;tbl_BT[[#This Row],[Datum]])*tbl_BT[Ist_Frei]),1),""),"")</f>
        <v>45032</v>
      </c>
      <c r="H117" s="3">
        <f>IF(tbl_BT[[#This Row],[Ist_AT]],IFERROR(_xlfn.AGGREGATE(15,6,tbl_BT[Datum]/((tbl_BT[Datum]&gt;tbl_BT[[#This Row],[Datum]])*tbl_BT[Ist_Frei]),1),""),"")</f>
        <v>45038</v>
      </c>
      <c r="I117" s="7">
        <f>IFERROR(tbl_BT[[#This Row],[AT_frei_nach]]-tbl_BT[[#This Row],[AT_frei_vor]]-1,"")</f>
        <v>5</v>
      </c>
      <c r="J117" t="b">
        <f>OR(tbl_BT[[#This Row],[Ist_Frei]],tbl_BT[[#This Row],[AT_Anzahl]]=1)</f>
        <v>0</v>
      </c>
      <c r="K117" s="1" t="str">
        <f>IF(tbl_BT[[#This Row],[Ist_BT_Prüfung]],IFERROR(_xlfn.AGGREGATE(14,6,tbl_BT[Datum]/((tbl_BT[Datum]&lt;tbl_BT[[#This Row],[Datum]])*NOT(tbl_BT[Ist_BT_Prüfung])),1),""),"")</f>
        <v/>
      </c>
      <c r="L117" s="1" t="str">
        <f>IF(tbl_BT[[#This Row],[Ist_BT_Prüfung]],IFERROR(_xlfn.AGGREGATE(15,6,tbl_BT[Datum]/((tbl_BT[Datum]&gt;tbl_BT[[#This Row],[Datum]])*NOT(tbl_BT[Ist_BT_Prüfung])),1),""),"")</f>
        <v/>
      </c>
      <c r="M117" s="2" t="str">
        <f>IF(tbl_BT[[#This Row],[Ist_BT_Prüfung]],COUNTIFS(tbl_BT[Datum],"&gt;"&amp;tbl_BT[[#This Row],[BT_AT_vor]],tbl_BT[Datum],"&lt;"&amp;tbl_BT[[#This Row],[BT_AT_nach]],tbl_BT[Ist_AT],TRUE),"")</f>
        <v/>
      </c>
      <c r="N117" t="b">
        <f>AND(tbl_BT[[#This Row],[Ist_BT_Prüfung]],tbl_BT[[#This Row],[BT_AT_Anzahl]]&gt;0)</f>
        <v>0</v>
      </c>
      <c r="O117" t="b">
        <f>AND(tbl_BT[[#This Row],[Ist_BT_Ergebnis]],tbl_BT[[#This Row],[Ist_AT]])</f>
        <v>0</v>
      </c>
    </row>
    <row r="118" spans="1:15" x14ac:dyDescent="0.3">
      <c r="A118" s="3">
        <v>45038</v>
      </c>
      <c r="B118">
        <f>WEEKDAY(tbl_BT[[#This Row],[Datum]],2)</f>
        <v>6</v>
      </c>
      <c r="C118" t="b">
        <f>COUNTIFS(tbl_FT[Datum],tbl_BT[[#This Row],[Datum]])&gt;0</f>
        <v>0</v>
      </c>
      <c r="D118" t="str">
        <f>IF(tbl_BT[[#This Row],[Ist_FT]],INDEX(tbl_FT[Bezeichner],MATCH(tbl_BT[[#This Row],[Datum]],tbl_FT[Datum],0)),"")</f>
        <v/>
      </c>
      <c r="E118" s="6" t="b">
        <f>AND(tbl_BT[[#This Row],[Wochentag]]&lt;=5,NOT(tbl_BT[[#This Row],[Ist_FT]]))</f>
        <v>0</v>
      </c>
      <c r="F118" s="6" t="b">
        <f>NOT(tbl_BT[[#This Row],[Ist_AT]])</f>
        <v>1</v>
      </c>
      <c r="G118" s="3" t="str">
        <f>IF(tbl_BT[[#This Row],[Ist_AT]],IFERROR(_xlfn.AGGREGATE(14,6,tbl_BT[Datum]/((tbl_BT[Datum]&lt;tbl_BT[[#This Row],[Datum]])*tbl_BT[Ist_Frei]),1),""),"")</f>
        <v/>
      </c>
      <c r="H118" s="3" t="str">
        <f>IF(tbl_BT[[#This Row],[Ist_AT]],IFERROR(_xlfn.AGGREGATE(15,6,tbl_BT[Datum]/((tbl_BT[Datum]&gt;tbl_BT[[#This Row],[Datum]])*tbl_BT[Ist_Frei]),1),""),"")</f>
        <v/>
      </c>
      <c r="I118" s="7" t="str">
        <f>IFERROR(tbl_BT[[#This Row],[AT_frei_nach]]-tbl_BT[[#This Row],[AT_frei_vor]]-1,"")</f>
        <v/>
      </c>
      <c r="J118" t="b">
        <f>OR(tbl_BT[[#This Row],[Ist_Frei]],tbl_BT[[#This Row],[AT_Anzahl]]=1)</f>
        <v>1</v>
      </c>
      <c r="K118" s="1">
        <f>IF(tbl_BT[[#This Row],[Ist_BT_Prüfung]],IFERROR(_xlfn.AGGREGATE(14,6,tbl_BT[Datum]/((tbl_BT[Datum]&lt;tbl_BT[[#This Row],[Datum]])*NOT(tbl_BT[Ist_BT_Prüfung])),1),""),"")</f>
        <v>45037</v>
      </c>
      <c r="L118" s="1">
        <f>IF(tbl_BT[[#This Row],[Ist_BT_Prüfung]],IFERROR(_xlfn.AGGREGATE(15,6,tbl_BT[Datum]/((tbl_BT[Datum]&gt;tbl_BT[[#This Row],[Datum]])*NOT(tbl_BT[Ist_BT_Prüfung])),1),""),"")</f>
        <v>45040</v>
      </c>
      <c r="M118" s="2">
        <f>IF(tbl_BT[[#This Row],[Ist_BT_Prüfung]],COUNTIFS(tbl_BT[Datum],"&gt;"&amp;tbl_BT[[#This Row],[BT_AT_vor]],tbl_BT[Datum],"&lt;"&amp;tbl_BT[[#This Row],[BT_AT_nach]],tbl_BT[Ist_AT],TRUE),"")</f>
        <v>0</v>
      </c>
      <c r="N118" t="b">
        <f>AND(tbl_BT[[#This Row],[Ist_BT_Prüfung]],tbl_BT[[#This Row],[BT_AT_Anzahl]]&gt;0)</f>
        <v>0</v>
      </c>
      <c r="O118" t="b">
        <f>AND(tbl_BT[[#This Row],[Ist_BT_Ergebnis]],tbl_BT[[#This Row],[Ist_AT]])</f>
        <v>0</v>
      </c>
    </row>
    <row r="119" spans="1:15" x14ac:dyDescent="0.3">
      <c r="A119" s="3">
        <v>45039</v>
      </c>
      <c r="B119">
        <f>WEEKDAY(tbl_BT[[#This Row],[Datum]],2)</f>
        <v>7</v>
      </c>
      <c r="C119" t="b">
        <f>COUNTIFS(tbl_FT[Datum],tbl_BT[[#This Row],[Datum]])&gt;0</f>
        <v>0</v>
      </c>
      <c r="D119" t="str">
        <f>IF(tbl_BT[[#This Row],[Ist_FT]],INDEX(tbl_FT[Bezeichner],MATCH(tbl_BT[[#This Row],[Datum]],tbl_FT[Datum],0)),"")</f>
        <v/>
      </c>
      <c r="E119" s="6" t="b">
        <f>AND(tbl_BT[[#This Row],[Wochentag]]&lt;=5,NOT(tbl_BT[[#This Row],[Ist_FT]]))</f>
        <v>0</v>
      </c>
      <c r="F119" s="6" t="b">
        <f>NOT(tbl_BT[[#This Row],[Ist_AT]])</f>
        <v>1</v>
      </c>
      <c r="G119" s="3" t="str">
        <f>IF(tbl_BT[[#This Row],[Ist_AT]],IFERROR(_xlfn.AGGREGATE(14,6,tbl_BT[Datum]/((tbl_BT[Datum]&lt;tbl_BT[[#This Row],[Datum]])*tbl_BT[Ist_Frei]),1),""),"")</f>
        <v/>
      </c>
      <c r="H119" s="3" t="str">
        <f>IF(tbl_BT[[#This Row],[Ist_AT]],IFERROR(_xlfn.AGGREGATE(15,6,tbl_BT[Datum]/((tbl_BT[Datum]&gt;tbl_BT[[#This Row],[Datum]])*tbl_BT[Ist_Frei]),1),""),"")</f>
        <v/>
      </c>
      <c r="I119" s="7" t="str">
        <f>IFERROR(tbl_BT[[#This Row],[AT_frei_nach]]-tbl_BT[[#This Row],[AT_frei_vor]]-1,"")</f>
        <v/>
      </c>
      <c r="J119" t="b">
        <f>OR(tbl_BT[[#This Row],[Ist_Frei]],tbl_BT[[#This Row],[AT_Anzahl]]=1)</f>
        <v>1</v>
      </c>
      <c r="K119" s="1">
        <f>IF(tbl_BT[[#This Row],[Ist_BT_Prüfung]],IFERROR(_xlfn.AGGREGATE(14,6,tbl_BT[Datum]/((tbl_BT[Datum]&lt;tbl_BT[[#This Row],[Datum]])*NOT(tbl_BT[Ist_BT_Prüfung])),1),""),"")</f>
        <v>45037</v>
      </c>
      <c r="L119" s="1">
        <f>IF(tbl_BT[[#This Row],[Ist_BT_Prüfung]],IFERROR(_xlfn.AGGREGATE(15,6,tbl_BT[Datum]/((tbl_BT[Datum]&gt;tbl_BT[[#This Row],[Datum]])*NOT(tbl_BT[Ist_BT_Prüfung])),1),""),"")</f>
        <v>45040</v>
      </c>
      <c r="M119" s="2">
        <f>IF(tbl_BT[[#This Row],[Ist_BT_Prüfung]],COUNTIFS(tbl_BT[Datum],"&gt;"&amp;tbl_BT[[#This Row],[BT_AT_vor]],tbl_BT[Datum],"&lt;"&amp;tbl_BT[[#This Row],[BT_AT_nach]],tbl_BT[Ist_AT],TRUE),"")</f>
        <v>0</v>
      </c>
      <c r="N119" t="b">
        <f>AND(tbl_BT[[#This Row],[Ist_BT_Prüfung]],tbl_BT[[#This Row],[BT_AT_Anzahl]]&gt;0)</f>
        <v>0</v>
      </c>
      <c r="O119" t="b">
        <f>AND(tbl_BT[[#This Row],[Ist_BT_Ergebnis]],tbl_BT[[#This Row],[Ist_AT]])</f>
        <v>0</v>
      </c>
    </row>
    <row r="120" spans="1:15" x14ac:dyDescent="0.3">
      <c r="A120" s="3">
        <v>45040</v>
      </c>
      <c r="B120">
        <f>WEEKDAY(tbl_BT[[#This Row],[Datum]],2)</f>
        <v>1</v>
      </c>
      <c r="C120" t="b">
        <f>COUNTIFS(tbl_FT[Datum],tbl_BT[[#This Row],[Datum]])&gt;0</f>
        <v>0</v>
      </c>
      <c r="D120" t="str">
        <f>IF(tbl_BT[[#This Row],[Ist_FT]],INDEX(tbl_FT[Bezeichner],MATCH(tbl_BT[[#This Row],[Datum]],tbl_FT[Datum],0)),"")</f>
        <v/>
      </c>
      <c r="E120" s="6" t="b">
        <f>AND(tbl_BT[[#This Row],[Wochentag]]&lt;=5,NOT(tbl_BT[[#This Row],[Ist_FT]]))</f>
        <v>1</v>
      </c>
      <c r="F120" s="6" t="b">
        <f>NOT(tbl_BT[[#This Row],[Ist_AT]])</f>
        <v>0</v>
      </c>
      <c r="G120" s="3">
        <f>IF(tbl_BT[[#This Row],[Ist_AT]],IFERROR(_xlfn.AGGREGATE(14,6,tbl_BT[Datum]/((tbl_BT[Datum]&lt;tbl_BT[[#This Row],[Datum]])*tbl_BT[Ist_Frei]),1),""),"")</f>
        <v>45039</v>
      </c>
      <c r="H120" s="3">
        <f>IF(tbl_BT[[#This Row],[Ist_AT]],IFERROR(_xlfn.AGGREGATE(15,6,tbl_BT[Datum]/((tbl_BT[Datum]&gt;tbl_BT[[#This Row],[Datum]])*tbl_BT[Ist_Frei]),1),""),"")</f>
        <v>45045</v>
      </c>
      <c r="I120" s="7">
        <f>IFERROR(tbl_BT[[#This Row],[AT_frei_nach]]-tbl_BT[[#This Row],[AT_frei_vor]]-1,"")</f>
        <v>5</v>
      </c>
      <c r="J120" t="b">
        <f>OR(tbl_BT[[#This Row],[Ist_Frei]],tbl_BT[[#This Row],[AT_Anzahl]]=1)</f>
        <v>0</v>
      </c>
      <c r="K120" s="1" t="str">
        <f>IF(tbl_BT[[#This Row],[Ist_BT_Prüfung]],IFERROR(_xlfn.AGGREGATE(14,6,tbl_BT[Datum]/((tbl_BT[Datum]&lt;tbl_BT[[#This Row],[Datum]])*NOT(tbl_BT[Ist_BT_Prüfung])),1),""),"")</f>
        <v/>
      </c>
      <c r="L120" s="1" t="str">
        <f>IF(tbl_BT[[#This Row],[Ist_BT_Prüfung]],IFERROR(_xlfn.AGGREGATE(15,6,tbl_BT[Datum]/((tbl_BT[Datum]&gt;tbl_BT[[#This Row],[Datum]])*NOT(tbl_BT[Ist_BT_Prüfung])),1),""),"")</f>
        <v/>
      </c>
      <c r="M120" s="2" t="str">
        <f>IF(tbl_BT[[#This Row],[Ist_BT_Prüfung]],COUNTIFS(tbl_BT[Datum],"&gt;"&amp;tbl_BT[[#This Row],[BT_AT_vor]],tbl_BT[Datum],"&lt;"&amp;tbl_BT[[#This Row],[BT_AT_nach]],tbl_BT[Ist_AT],TRUE),"")</f>
        <v/>
      </c>
      <c r="N120" t="b">
        <f>AND(tbl_BT[[#This Row],[Ist_BT_Prüfung]],tbl_BT[[#This Row],[BT_AT_Anzahl]]&gt;0)</f>
        <v>0</v>
      </c>
      <c r="O120" t="b">
        <f>AND(tbl_BT[[#This Row],[Ist_BT_Ergebnis]],tbl_BT[[#This Row],[Ist_AT]])</f>
        <v>0</v>
      </c>
    </row>
    <row r="121" spans="1:15" x14ac:dyDescent="0.3">
      <c r="A121" s="3">
        <v>45041</v>
      </c>
      <c r="B121">
        <f>WEEKDAY(tbl_BT[[#This Row],[Datum]],2)</f>
        <v>2</v>
      </c>
      <c r="C121" t="b">
        <f>COUNTIFS(tbl_FT[Datum],tbl_BT[[#This Row],[Datum]])&gt;0</f>
        <v>0</v>
      </c>
      <c r="D121" t="str">
        <f>IF(tbl_BT[[#This Row],[Ist_FT]],INDEX(tbl_FT[Bezeichner],MATCH(tbl_BT[[#This Row],[Datum]],tbl_FT[Datum],0)),"")</f>
        <v/>
      </c>
      <c r="E121" s="6" t="b">
        <f>AND(tbl_BT[[#This Row],[Wochentag]]&lt;=5,NOT(tbl_BT[[#This Row],[Ist_FT]]))</f>
        <v>1</v>
      </c>
      <c r="F121" s="6" t="b">
        <f>NOT(tbl_BT[[#This Row],[Ist_AT]])</f>
        <v>0</v>
      </c>
      <c r="G121" s="3">
        <f>IF(tbl_BT[[#This Row],[Ist_AT]],IFERROR(_xlfn.AGGREGATE(14,6,tbl_BT[Datum]/((tbl_BT[Datum]&lt;tbl_BT[[#This Row],[Datum]])*tbl_BT[Ist_Frei]),1),""),"")</f>
        <v>45039</v>
      </c>
      <c r="H121" s="3">
        <f>IF(tbl_BT[[#This Row],[Ist_AT]],IFERROR(_xlfn.AGGREGATE(15,6,tbl_BT[Datum]/((tbl_BT[Datum]&gt;tbl_BT[[#This Row],[Datum]])*tbl_BT[Ist_Frei]),1),""),"")</f>
        <v>45045</v>
      </c>
      <c r="I121" s="7">
        <f>IFERROR(tbl_BT[[#This Row],[AT_frei_nach]]-tbl_BT[[#This Row],[AT_frei_vor]]-1,"")</f>
        <v>5</v>
      </c>
      <c r="J121" t="b">
        <f>OR(tbl_BT[[#This Row],[Ist_Frei]],tbl_BT[[#This Row],[AT_Anzahl]]=1)</f>
        <v>0</v>
      </c>
      <c r="K121" s="1" t="str">
        <f>IF(tbl_BT[[#This Row],[Ist_BT_Prüfung]],IFERROR(_xlfn.AGGREGATE(14,6,tbl_BT[Datum]/((tbl_BT[Datum]&lt;tbl_BT[[#This Row],[Datum]])*NOT(tbl_BT[Ist_BT_Prüfung])),1),""),"")</f>
        <v/>
      </c>
      <c r="L121" s="1" t="str">
        <f>IF(tbl_BT[[#This Row],[Ist_BT_Prüfung]],IFERROR(_xlfn.AGGREGATE(15,6,tbl_BT[Datum]/((tbl_BT[Datum]&gt;tbl_BT[[#This Row],[Datum]])*NOT(tbl_BT[Ist_BT_Prüfung])),1),""),"")</f>
        <v/>
      </c>
      <c r="M121" s="2" t="str">
        <f>IF(tbl_BT[[#This Row],[Ist_BT_Prüfung]],COUNTIFS(tbl_BT[Datum],"&gt;"&amp;tbl_BT[[#This Row],[BT_AT_vor]],tbl_BT[Datum],"&lt;"&amp;tbl_BT[[#This Row],[BT_AT_nach]],tbl_BT[Ist_AT],TRUE),"")</f>
        <v/>
      </c>
      <c r="N121" t="b">
        <f>AND(tbl_BT[[#This Row],[Ist_BT_Prüfung]],tbl_BT[[#This Row],[BT_AT_Anzahl]]&gt;0)</f>
        <v>0</v>
      </c>
      <c r="O121" t="b">
        <f>AND(tbl_BT[[#This Row],[Ist_BT_Ergebnis]],tbl_BT[[#This Row],[Ist_AT]])</f>
        <v>0</v>
      </c>
    </row>
    <row r="122" spans="1:15" x14ac:dyDescent="0.3">
      <c r="A122" s="3">
        <v>45042</v>
      </c>
      <c r="B122">
        <f>WEEKDAY(tbl_BT[[#This Row],[Datum]],2)</f>
        <v>3</v>
      </c>
      <c r="C122" t="b">
        <f>COUNTIFS(tbl_FT[Datum],tbl_BT[[#This Row],[Datum]])&gt;0</f>
        <v>0</v>
      </c>
      <c r="D122" t="str">
        <f>IF(tbl_BT[[#This Row],[Ist_FT]],INDEX(tbl_FT[Bezeichner],MATCH(tbl_BT[[#This Row],[Datum]],tbl_FT[Datum],0)),"")</f>
        <v/>
      </c>
      <c r="E122" s="6" t="b">
        <f>AND(tbl_BT[[#This Row],[Wochentag]]&lt;=5,NOT(tbl_BT[[#This Row],[Ist_FT]]))</f>
        <v>1</v>
      </c>
      <c r="F122" s="6" t="b">
        <f>NOT(tbl_BT[[#This Row],[Ist_AT]])</f>
        <v>0</v>
      </c>
      <c r="G122" s="3">
        <f>IF(tbl_BT[[#This Row],[Ist_AT]],IFERROR(_xlfn.AGGREGATE(14,6,tbl_BT[Datum]/((tbl_BT[Datum]&lt;tbl_BT[[#This Row],[Datum]])*tbl_BT[Ist_Frei]),1),""),"")</f>
        <v>45039</v>
      </c>
      <c r="H122" s="3">
        <f>IF(tbl_BT[[#This Row],[Ist_AT]],IFERROR(_xlfn.AGGREGATE(15,6,tbl_BT[Datum]/((tbl_BT[Datum]&gt;tbl_BT[[#This Row],[Datum]])*tbl_BT[Ist_Frei]),1),""),"")</f>
        <v>45045</v>
      </c>
      <c r="I122" s="7">
        <f>IFERROR(tbl_BT[[#This Row],[AT_frei_nach]]-tbl_BT[[#This Row],[AT_frei_vor]]-1,"")</f>
        <v>5</v>
      </c>
      <c r="J122" t="b">
        <f>OR(tbl_BT[[#This Row],[Ist_Frei]],tbl_BT[[#This Row],[AT_Anzahl]]=1)</f>
        <v>0</v>
      </c>
      <c r="K122" s="1" t="str">
        <f>IF(tbl_BT[[#This Row],[Ist_BT_Prüfung]],IFERROR(_xlfn.AGGREGATE(14,6,tbl_BT[Datum]/((tbl_BT[Datum]&lt;tbl_BT[[#This Row],[Datum]])*NOT(tbl_BT[Ist_BT_Prüfung])),1),""),"")</f>
        <v/>
      </c>
      <c r="L122" s="1" t="str">
        <f>IF(tbl_BT[[#This Row],[Ist_BT_Prüfung]],IFERROR(_xlfn.AGGREGATE(15,6,tbl_BT[Datum]/((tbl_BT[Datum]&gt;tbl_BT[[#This Row],[Datum]])*NOT(tbl_BT[Ist_BT_Prüfung])),1),""),"")</f>
        <v/>
      </c>
      <c r="M122" s="2" t="str">
        <f>IF(tbl_BT[[#This Row],[Ist_BT_Prüfung]],COUNTIFS(tbl_BT[Datum],"&gt;"&amp;tbl_BT[[#This Row],[BT_AT_vor]],tbl_BT[Datum],"&lt;"&amp;tbl_BT[[#This Row],[BT_AT_nach]],tbl_BT[Ist_AT],TRUE),"")</f>
        <v/>
      </c>
      <c r="N122" t="b">
        <f>AND(tbl_BT[[#This Row],[Ist_BT_Prüfung]],tbl_BT[[#This Row],[BT_AT_Anzahl]]&gt;0)</f>
        <v>0</v>
      </c>
      <c r="O122" t="b">
        <f>AND(tbl_BT[[#This Row],[Ist_BT_Ergebnis]],tbl_BT[[#This Row],[Ist_AT]])</f>
        <v>0</v>
      </c>
    </row>
    <row r="123" spans="1:15" x14ac:dyDescent="0.3">
      <c r="A123" s="3">
        <v>45043</v>
      </c>
      <c r="B123">
        <f>WEEKDAY(tbl_BT[[#This Row],[Datum]],2)</f>
        <v>4</v>
      </c>
      <c r="C123" t="b">
        <f>COUNTIFS(tbl_FT[Datum],tbl_BT[[#This Row],[Datum]])&gt;0</f>
        <v>0</v>
      </c>
      <c r="D123" t="str">
        <f>IF(tbl_BT[[#This Row],[Ist_FT]],INDEX(tbl_FT[Bezeichner],MATCH(tbl_BT[[#This Row],[Datum]],tbl_FT[Datum],0)),"")</f>
        <v/>
      </c>
      <c r="E123" s="6" t="b">
        <f>AND(tbl_BT[[#This Row],[Wochentag]]&lt;=5,NOT(tbl_BT[[#This Row],[Ist_FT]]))</f>
        <v>1</v>
      </c>
      <c r="F123" s="6" t="b">
        <f>NOT(tbl_BT[[#This Row],[Ist_AT]])</f>
        <v>0</v>
      </c>
      <c r="G123" s="3">
        <f>IF(tbl_BT[[#This Row],[Ist_AT]],IFERROR(_xlfn.AGGREGATE(14,6,tbl_BT[Datum]/((tbl_BT[Datum]&lt;tbl_BT[[#This Row],[Datum]])*tbl_BT[Ist_Frei]),1),""),"")</f>
        <v>45039</v>
      </c>
      <c r="H123" s="3">
        <f>IF(tbl_BT[[#This Row],[Ist_AT]],IFERROR(_xlfn.AGGREGATE(15,6,tbl_BT[Datum]/((tbl_BT[Datum]&gt;tbl_BT[[#This Row],[Datum]])*tbl_BT[Ist_Frei]),1),""),"")</f>
        <v>45045</v>
      </c>
      <c r="I123" s="7">
        <f>IFERROR(tbl_BT[[#This Row],[AT_frei_nach]]-tbl_BT[[#This Row],[AT_frei_vor]]-1,"")</f>
        <v>5</v>
      </c>
      <c r="J123" t="b">
        <f>OR(tbl_BT[[#This Row],[Ist_Frei]],tbl_BT[[#This Row],[AT_Anzahl]]=1)</f>
        <v>0</v>
      </c>
      <c r="K123" s="1" t="str">
        <f>IF(tbl_BT[[#This Row],[Ist_BT_Prüfung]],IFERROR(_xlfn.AGGREGATE(14,6,tbl_BT[Datum]/((tbl_BT[Datum]&lt;tbl_BT[[#This Row],[Datum]])*NOT(tbl_BT[Ist_BT_Prüfung])),1),""),"")</f>
        <v/>
      </c>
      <c r="L123" s="1" t="str">
        <f>IF(tbl_BT[[#This Row],[Ist_BT_Prüfung]],IFERROR(_xlfn.AGGREGATE(15,6,tbl_BT[Datum]/((tbl_BT[Datum]&gt;tbl_BT[[#This Row],[Datum]])*NOT(tbl_BT[Ist_BT_Prüfung])),1),""),"")</f>
        <v/>
      </c>
      <c r="M123" s="2" t="str">
        <f>IF(tbl_BT[[#This Row],[Ist_BT_Prüfung]],COUNTIFS(tbl_BT[Datum],"&gt;"&amp;tbl_BT[[#This Row],[BT_AT_vor]],tbl_BT[Datum],"&lt;"&amp;tbl_BT[[#This Row],[BT_AT_nach]],tbl_BT[Ist_AT],TRUE),"")</f>
        <v/>
      </c>
      <c r="N123" t="b">
        <f>AND(tbl_BT[[#This Row],[Ist_BT_Prüfung]],tbl_BT[[#This Row],[BT_AT_Anzahl]]&gt;0)</f>
        <v>0</v>
      </c>
      <c r="O123" t="b">
        <f>AND(tbl_BT[[#This Row],[Ist_BT_Ergebnis]],tbl_BT[[#This Row],[Ist_AT]])</f>
        <v>0</v>
      </c>
    </row>
    <row r="124" spans="1:15" x14ac:dyDescent="0.3">
      <c r="A124" s="3">
        <v>45044</v>
      </c>
      <c r="B124">
        <f>WEEKDAY(tbl_BT[[#This Row],[Datum]],2)</f>
        <v>5</v>
      </c>
      <c r="C124" t="b">
        <f>COUNTIFS(tbl_FT[Datum],tbl_BT[[#This Row],[Datum]])&gt;0</f>
        <v>0</v>
      </c>
      <c r="D124" t="str">
        <f>IF(tbl_BT[[#This Row],[Ist_FT]],INDEX(tbl_FT[Bezeichner],MATCH(tbl_BT[[#This Row],[Datum]],tbl_FT[Datum],0)),"")</f>
        <v/>
      </c>
      <c r="E124" s="6" t="b">
        <f>AND(tbl_BT[[#This Row],[Wochentag]]&lt;=5,NOT(tbl_BT[[#This Row],[Ist_FT]]))</f>
        <v>1</v>
      </c>
      <c r="F124" s="6" t="b">
        <f>NOT(tbl_BT[[#This Row],[Ist_AT]])</f>
        <v>0</v>
      </c>
      <c r="G124" s="3">
        <f>IF(tbl_BT[[#This Row],[Ist_AT]],IFERROR(_xlfn.AGGREGATE(14,6,tbl_BT[Datum]/((tbl_BT[Datum]&lt;tbl_BT[[#This Row],[Datum]])*tbl_BT[Ist_Frei]),1),""),"")</f>
        <v>45039</v>
      </c>
      <c r="H124" s="3">
        <f>IF(tbl_BT[[#This Row],[Ist_AT]],IFERROR(_xlfn.AGGREGATE(15,6,tbl_BT[Datum]/((tbl_BT[Datum]&gt;tbl_BT[[#This Row],[Datum]])*tbl_BT[Ist_Frei]),1),""),"")</f>
        <v>45045</v>
      </c>
      <c r="I124" s="7">
        <f>IFERROR(tbl_BT[[#This Row],[AT_frei_nach]]-tbl_BT[[#This Row],[AT_frei_vor]]-1,"")</f>
        <v>5</v>
      </c>
      <c r="J124" t="b">
        <f>OR(tbl_BT[[#This Row],[Ist_Frei]],tbl_BT[[#This Row],[AT_Anzahl]]=1)</f>
        <v>0</v>
      </c>
      <c r="K124" s="1" t="str">
        <f>IF(tbl_BT[[#This Row],[Ist_BT_Prüfung]],IFERROR(_xlfn.AGGREGATE(14,6,tbl_BT[Datum]/((tbl_BT[Datum]&lt;tbl_BT[[#This Row],[Datum]])*NOT(tbl_BT[Ist_BT_Prüfung])),1),""),"")</f>
        <v/>
      </c>
      <c r="L124" s="1" t="str">
        <f>IF(tbl_BT[[#This Row],[Ist_BT_Prüfung]],IFERROR(_xlfn.AGGREGATE(15,6,tbl_BT[Datum]/((tbl_BT[Datum]&gt;tbl_BT[[#This Row],[Datum]])*NOT(tbl_BT[Ist_BT_Prüfung])),1),""),"")</f>
        <v/>
      </c>
      <c r="M124" s="2" t="str">
        <f>IF(tbl_BT[[#This Row],[Ist_BT_Prüfung]],COUNTIFS(tbl_BT[Datum],"&gt;"&amp;tbl_BT[[#This Row],[BT_AT_vor]],tbl_BT[Datum],"&lt;"&amp;tbl_BT[[#This Row],[BT_AT_nach]],tbl_BT[Ist_AT],TRUE),"")</f>
        <v/>
      </c>
      <c r="N124" t="b">
        <f>AND(tbl_BT[[#This Row],[Ist_BT_Prüfung]],tbl_BT[[#This Row],[BT_AT_Anzahl]]&gt;0)</f>
        <v>0</v>
      </c>
      <c r="O124" t="b">
        <f>AND(tbl_BT[[#This Row],[Ist_BT_Ergebnis]],tbl_BT[[#This Row],[Ist_AT]])</f>
        <v>0</v>
      </c>
    </row>
    <row r="125" spans="1:15" x14ac:dyDescent="0.3">
      <c r="A125" s="3">
        <v>45045</v>
      </c>
      <c r="B125">
        <f>WEEKDAY(tbl_BT[[#This Row],[Datum]],2)</f>
        <v>6</v>
      </c>
      <c r="C125" t="b">
        <f>COUNTIFS(tbl_FT[Datum],tbl_BT[[#This Row],[Datum]])&gt;0</f>
        <v>0</v>
      </c>
      <c r="D125" t="str">
        <f>IF(tbl_BT[[#This Row],[Ist_FT]],INDEX(tbl_FT[Bezeichner],MATCH(tbl_BT[[#This Row],[Datum]],tbl_FT[Datum],0)),"")</f>
        <v/>
      </c>
      <c r="E125" s="6" t="b">
        <f>AND(tbl_BT[[#This Row],[Wochentag]]&lt;=5,NOT(tbl_BT[[#This Row],[Ist_FT]]))</f>
        <v>0</v>
      </c>
      <c r="F125" s="6" t="b">
        <f>NOT(tbl_BT[[#This Row],[Ist_AT]])</f>
        <v>1</v>
      </c>
      <c r="G125" s="3" t="str">
        <f>IF(tbl_BT[[#This Row],[Ist_AT]],IFERROR(_xlfn.AGGREGATE(14,6,tbl_BT[Datum]/((tbl_BT[Datum]&lt;tbl_BT[[#This Row],[Datum]])*tbl_BT[Ist_Frei]),1),""),"")</f>
        <v/>
      </c>
      <c r="H125" s="3" t="str">
        <f>IF(tbl_BT[[#This Row],[Ist_AT]],IFERROR(_xlfn.AGGREGATE(15,6,tbl_BT[Datum]/((tbl_BT[Datum]&gt;tbl_BT[[#This Row],[Datum]])*tbl_BT[Ist_Frei]),1),""),"")</f>
        <v/>
      </c>
      <c r="I125" s="7" t="str">
        <f>IFERROR(tbl_BT[[#This Row],[AT_frei_nach]]-tbl_BT[[#This Row],[AT_frei_vor]]-1,"")</f>
        <v/>
      </c>
      <c r="J125" t="b">
        <f>OR(tbl_BT[[#This Row],[Ist_Frei]],tbl_BT[[#This Row],[AT_Anzahl]]=1)</f>
        <v>1</v>
      </c>
      <c r="K125" s="1">
        <f>IF(tbl_BT[[#This Row],[Ist_BT_Prüfung]],IFERROR(_xlfn.AGGREGATE(14,6,tbl_BT[Datum]/((tbl_BT[Datum]&lt;tbl_BT[[#This Row],[Datum]])*NOT(tbl_BT[Ist_BT_Prüfung])),1),""),"")</f>
        <v>45044</v>
      </c>
      <c r="L125" s="1">
        <f>IF(tbl_BT[[#This Row],[Ist_BT_Prüfung]],IFERROR(_xlfn.AGGREGATE(15,6,tbl_BT[Datum]/((tbl_BT[Datum]&gt;tbl_BT[[#This Row],[Datum]])*NOT(tbl_BT[Ist_BT_Prüfung])),1),""),"")</f>
        <v>45048</v>
      </c>
      <c r="M125" s="2">
        <f>IF(tbl_BT[[#This Row],[Ist_BT_Prüfung]],COUNTIFS(tbl_BT[Datum],"&gt;"&amp;tbl_BT[[#This Row],[BT_AT_vor]],tbl_BT[Datum],"&lt;"&amp;tbl_BT[[#This Row],[BT_AT_nach]],tbl_BT[Ist_AT],TRUE),"")</f>
        <v>0</v>
      </c>
      <c r="N125" t="b">
        <f>AND(tbl_BT[[#This Row],[Ist_BT_Prüfung]],tbl_BT[[#This Row],[BT_AT_Anzahl]]&gt;0)</f>
        <v>0</v>
      </c>
      <c r="O125" t="b">
        <f>AND(tbl_BT[[#This Row],[Ist_BT_Ergebnis]],tbl_BT[[#This Row],[Ist_AT]])</f>
        <v>0</v>
      </c>
    </row>
    <row r="126" spans="1:15" x14ac:dyDescent="0.3">
      <c r="A126" s="3">
        <v>45046</v>
      </c>
      <c r="B126">
        <f>WEEKDAY(tbl_BT[[#This Row],[Datum]],2)</f>
        <v>7</v>
      </c>
      <c r="C126" t="b">
        <f>COUNTIFS(tbl_FT[Datum],tbl_BT[[#This Row],[Datum]])&gt;0</f>
        <v>0</v>
      </c>
      <c r="D126" t="str">
        <f>IF(tbl_BT[[#This Row],[Ist_FT]],INDEX(tbl_FT[Bezeichner],MATCH(tbl_BT[[#This Row],[Datum]],tbl_FT[Datum],0)),"")</f>
        <v/>
      </c>
      <c r="E126" s="6" t="b">
        <f>AND(tbl_BT[[#This Row],[Wochentag]]&lt;=5,NOT(tbl_BT[[#This Row],[Ist_FT]]))</f>
        <v>0</v>
      </c>
      <c r="F126" s="6" t="b">
        <f>NOT(tbl_BT[[#This Row],[Ist_AT]])</f>
        <v>1</v>
      </c>
      <c r="G126" s="3" t="str">
        <f>IF(tbl_BT[[#This Row],[Ist_AT]],IFERROR(_xlfn.AGGREGATE(14,6,tbl_BT[Datum]/((tbl_BT[Datum]&lt;tbl_BT[[#This Row],[Datum]])*tbl_BT[Ist_Frei]),1),""),"")</f>
        <v/>
      </c>
      <c r="H126" s="3" t="str">
        <f>IF(tbl_BT[[#This Row],[Ist_AT]],IFERROR(_xlfn.AGGREGATE(15,6,tbl_BT[Datum]/((tbl_BT[Datum]&gt;tbl_BT[[#This Row],[Datum]])*tbl_BT[Ist_Frei]),1),""),"")</f>
        <v/>
      </c>
      <c r="I126" s="7" t="str">
        <f>IFERROR(tbl_BT[[#This Row],[AT_frei_nach]]-tbl_BT[[#This Row],[AT_frei_vor]]-1,"")</f>
        <v/>
      </c>
      <c r="J126" t="b">
        <f>OR(tbl_BT[[#This Row],[Ist_Frei]],tbl_BT[[#This Row],[AT_Anzahl]]=1)</f>
        <v>1</v>
      </c>
      <c r="K126" s="1">
        <f>IF(tbl_BT[[#This Row],[Ist_BT_Prüfung]],IFERROR(_xlfn.AGGREGATE(14,6,tbl_BT[Datum]/((tbl_BT[Datum]&lt;tbl_BT[[#This Row],[Datum]])*NOT(tbl_BT[Ist_BT_Prüfung])),1),""),"")</f>
        <v>45044</v>
      </c>
      <c r="L126" s="1">
        <f>IF(tbl_BT[[#This Row],[Ist_BT_Prüfung]],IFERROR(_xlfn.AGGREGATE(15,6,tbl_BT[Datum]/((tbl_BT[Datum]&gt;tbl_BT[[#This Row],[Datum]])*NOT(tbl_BT[Ist_BT_Prüfung])),1),""),"")</f>
        <v>45048</v>
      </c>
      <c r="M126" s="2">
        <f>IF(tbl_BT[[#This Row],[Ist_BT_Prüfung]],COUNTIFS(tbl_BT[Datum],"&gt;"&amp;tbl_BT[[#This Row],[BT_AT_vor]],tbl_BT[Datum],"&lt;"&amp;tbl_BT[[#This Row],[BT_AT_nach]],tbl_BT[Ist_AT],TRUE),"")</f>
        <v>0</v>
      </c>
      <c r="N126" t="b">
        <f>AND(tbl_BT[[#This Row],[Ist_BT_Prüfung]],tbl_BT[[#This Row],[BT_AT_Anzahl]]&gt;0)</f>
        <v>0</v>
      </c>
      <c r="O126" t="b">
        <f>AND(tbl_BT[[#This Row],[Ist_BT_Ergebnis]],tbl_BT[[#This Row],[Ist_AT]])</f>
        <v>0</v>
      </c>
    </row>
    <row r="127" spans="1:15" x14ac:dyDescent="0.3">
      <c r="A127" s="3">
        <v>45047</v>
      </c>
      <c r="B127">
        <f>WEEKDAY(tbl_BT[[#This Row],[Datum]],2)</f>
        <v>1</v>
      </c>
      <c r="C127" t="b">
        <f>COUNTIFS(tbl_FT[Datum],tbl_BT[[#This Row],[Datum]])&gt;0</f>
        <v>1</v>
      </c>
      <c r="D127" t="str">
        <f>IF(tbl_BT[[#This Row],[Ist_FT]],INDEX(tbl_FT[Bezeichner],MATCH(tbl_BT[[#This Row],[Datum]],tbl_FT[Datum],0)),"")</f>
        <v>Tag der Arbeit (1. Mai)</v>
      </c>
      <c r="E127" s="6" t="b">
        <f>AND(tbl_BT[[#This Row],[Wochentag]]&lt;=5,NOT(tbl_BT[[#This Row],[Ist_FT]]))</f>
        <v>0</v>
      </c>
      <c r="F127" s="6" t="b">
        <f>NOT(tbl_BT[[#This Row],[Ist_AT]])</f>
        <v>1</v>
      </c>
      <c r="G127" s="3" t="str">
        <f>IF(tbl_BT[[#This Row],[Ist_AT]],IFERROR(_xlfn.AGGREGATE(14,6,tbl_BT[Datum]/((tbl_BT[Datum]&lt;tbl_BT[[#This Row],[Datum]])*tbl_BT[Ist_Frei]),1),""),"")</f>
        <v/>
      </c>
      <c r="H127" s="3" t="str">
        <f>IF(tbl_BT[[#This Row],[Ist_AT]],IFERROR(_xlfn.AGGREGATE(15,6,tbl_BT[Datum]/((tbl_BT[Datum]&gt;tbl_BT[[#This Row],[Datum]])*tbl_BT[Ist_Frei]),1),""),"")</f>
        <v/>
      </c>
      <c r="I127" s="7" t="str">
        <f>IFERROR(tbl_BT[[#This Row],[AT_frei_nach]]-tbl_BT[[#This Row],[AT_frei_vor]]-1,"")</f>
        <v/>
      </c>
      <c r="J127" t="b">
        <f>OR(tbl_BT[[#This Row],[Ist_Frei]],tbl_BT[[#This Row],[AT_Anzahl]]=1)</f>
        <v>1</v>
      </c>
      <c r="K127" s="1">
        <f>IF(tbl_BT[[#This Row],[Ist_BT_Prüfung]],IFERROR(_xlfn.AGGREGATE(14,6,tbl_BT[Datum]/((tbl_BT[Datum]&lt;tbl_BT[[#This Row],[Datum]])*NOT(tbl_BT[Ist_BT_Prüfung])),1),""),"")</f>
        <v>45044</v>
      </c>
      <c r="L127" s="1">
        <f>IF(tbl_BT[[#This Row],[Ist_BT_Prüfung]],IFERROR(_xlfn.AGGREGATE(15,6,tbl_BT[Datum]/((tbl_BT[Datum]&gt;tbl_BT[[#This Row],[Datum]])*NOT(tbl_BT[Ist_BT_Prüfung])),1),""),"")</f>
        <v>45048</v>
      </c>
      <c r="M127" s="2">
        <f>IF(tbl_BT[[#This Row],[Ist_BT_Prüfung]],COUNTIFS(tbl_BT[Datum],"&gt;"&amp;tbl_BT[[#This Row],[BT_AT_vor]],tbl_BT[Datum],"&lt;"&amp;tbl_BT[[#This Row],[BT_AT_nach]],tbl_BT[Ist_AT],TRUE),"")</f>
        <v>0</v>
      </c>
      <c r="N127" t="b">
        <f>AND(tbl_BT[[#This Row],[Ist_BT_Prüfung]],tbl_BT[[#This Row],[BT_AT_Anzahl]]&gt;0)</f>
        <v>0</v>
      </c>
      <c r="O127" t="b">
        <f>AND(tbl_BT[[#This Row],[Ist_BT_Ergebnis]],tbl_BT[[#This Row],[Ist_AT]])</f>
        <v>0</v>
      </c>
    </row>
    <row r="128" spans="1:15" x14ac:dyDescent="0.3">
      <c r="A128" s="3">
        <v>45048</v>
      </c>
      <c r="B128">
        <f>WEEKDAY(tbl_BT[[#This Row],[Datum]],2)</f>
        <v>2</v>
      </c>
      <c r="C128" t="b">
        <f>COUNTIFS(tbl_FT[Datum],tbl_BT[[#This Row],[Datum]])&gt;0</f>
        <v>0</v>
      </c>
      <c r="D128" t="str">
        <f>IF(tbl_BT[[#This Row],[Ist_FT]],INDEX(tbl_FT[Bezeichner],MATCH(tbl_BT[[#This Row],[Datum]],tbl_FT[Datum],0)),"")</f>
        <v/>
      </c>
      <c r="E128" s="6" t="b">
        <f>AND(tbl_BT[[#This Row],[Wochentag]]&lt;=5,NOT(tbl_BT[[#This Row],[Ist_FT]]))</f>
        <v>1</v>
      </c>
      <c r="F128" s="6" t="b">
        <f>NOT(tbl_BT[[#This Row],[Ist_AT]])</f>
        <v>0</v>
      </c>
      <c r="G128" s="3">
        <f>IF(tbl_BT[[#This Row],[Ist_AT]],IFERROR(_xlfn.AGGREGATE(14,6,tbl_BT[Datum]/((tbl_BT[Datum]&lt;tbl_BT[[#This Row],[Datum]])*tbl_BT[Ist_Frei]),1),""),"")</f>
        <v>45047</v>
      </c>
      <c r="H128" s="3">
        <f>IF(tbl_BT[[#This Row],[Ist_AT]],IFERROR(_xlfn.AGGREGATE(15,6,tbl_BT[Datum]/((tbl_BT[Datum]&gt;tbl_BT[[#This Row],[Datum]])*tbl_BT[Ist_Frei]),1),""),"")</f>
        <v>45052</v>
      </c>
      <c r="I128" s="7">
        <f>IFERROR(tbl_BT[[#This Row],[AT_frei_nach]]-tbl_BT[[#This Row],[AT_frei_vor]]-1,"")</f>
        <v>4</v>
      </c>
      <c r="J128" t="b">
        <f>OR(tbl_BT[[#This Row],[Ist_Frei]],tbl_BT[[#This Row],[AT_Anzahl]]=1)</f>
        <v>0</v>
      </c>
      <c r="K128" s="1" t="str">
        <f>IF(tbl_BT[[#This Row],[Ist_BT_Prüfung]],IFERROR(_xlfn.AGGREGATE(14,6,tbl_BT[Datum]/((tbl_BT[Datum]&lt;tbl_BT[[#This Row],[Datum]])*NOT(tbl_BT[Ist_BT_Prüfung])),1),""),"")</f>
        <v/>
      </c>
      <c r="L128" s="1" t="str">
        <f>IF(tbl_BT[[#This Row],[Ist_BT_Prüfung]],IFERROR(_xlfn.AGGREGATE(15,6,tbl_BT[Datum]/((tbl_BT[Datum]&gt;tbl_BT[[#This Row],[Datum]])*NOT(tbl_BT[Ist_BT_Prüfung])),1),""),"")</f>
        <v/>
      </c>
      <c r="M128" s="2" t="str">
        <f>IF(tbl_BT[[#This Row],[Ist_BT_Prüfung]],COUNTIFS(tbl_BT[Datum],"&gt;"&amp;tbl_BT[[#This Row],[BT_AT_vor]],tbl_BT[Datum],"&lt;"&amp;tbl_BT[[#This Row],[BT_AT_nach]],tbl_BT[Ist_AT],TRUE),"")</f>
        <v/>
      </c>
      <c r="N128" t="b">
        <f>AND(tbl_BT[[#This Row],[Ist_BT_Prüfung]],tbl_BT[[#This Row],[BT_AT_Anzahl]]&gt;0)</f>
        <v>0</v>
      </c>
      <c r="O128" t="b">
        <f>AND(tbl_BT[[#This Row],[Ist_BT_Ergebnis]],tbl_BT[[#This Row],[Ist_AT]])</f>
        <v>0</v>
      </c>
    </row>
    <row r="129" spans="1:15" x14ac:dyDescent="0.3">
      <c r="A129" s="3">
        <v>45049</v>
      </c>
      <c r="B129">
        <f>WEEKDAY(tbl_BT[[#This Row],[Datum]],2)</f>
        <v>3</v>
      </c>
      <c r="C129" t="b">
        <f>COUNTIFS(tbl_FT[Datum],tbl_BT[[#This Row],[Datum]])&gt;0</f>
        <v>0</v>
      </c>
      <c r="D129" t="str">
        <f>IF(tbl_BT[[#This Row],[Ist_FT]],INDEX(tbl_FT[Bezeichner],MATCH(tbl_BT[[#This Row],[Datum]],tbl_FT[Datum],0)),"")</f>
        <v/>
      </c>
      <c r="E129" s="6" t="b">
        <f>AND(tbl_BT[[#This Row],[Wochentag]]&lt;=5,NOT(tbl_BT[[#This Row],[Ist_FT]]))</f>
        <v>1</v>
      </c>
      <c r="F129" s="6" t="b">
        <f>NOT(tbl_BT[[#This Row],[Ist_AT]])</f>
        <v>0</v>
      </c>
      <c r="G129" s="3">
        <f>IF(tbl_BT[[#This Row],[Ist_AT]],IFERROR(_xlfn.AGGREGATE(14,6,tbl_BT[Datum]/((tbl_BT[Datum]&lt;tbl_BT[[#This Row],[Datum]])*tbl_BT[Ist_Frei]),1),""),"")</f>
        <v>45047</v>
      </c>
      <c r="H129" s="3">
        <f>IF(tbl_BT[[#This Row],[Ist_AT]],IFERROR(_xlfn.AGGREGATE(15,6,tbl_BT[Datum]/((tbl_BT[Datum]&gt;tbl_BT[[#This Row],[Datum]])*tbl_BT[Ist_Frei]),1),""),"")</f>
        <v>45052</v>
      </c>
      <c r="I129" s="7">
        <f>IFERROR(tbl_BT[[#This Row],[AT_frei_nach]]-tbl_BT[[#This Row],[AT_frei_vor]]-1,"")</f>
        <v>4</v>
      </c>
      <c r="J129" t="b">
        <f>OR(tbl_BT[[#This Row],[Ist_Frei]],tbl_BT[[#This Row],[AT_Anzahl]]=1)</f>
        <v>0</v>
      </c>
      <c r="K129" s="1" t="str">
        <f>IF(tbl_BT[[#This Row],[Ist_BT_Prüfung]],IFERROR(_xlfn.AGGREGATE(14,6,tbl_BT[Datum]/((tbl_BT[Datum]&lt;tbl_BT[[#This Row],[Datum]])*NOT(tbl_BT[Ist_BT_Prüfung])),1),""),"")</f>
        <v/>
      </c>
      <c r="L129" s="1" t="str">
        <f>IF(tbl_BT[[#This Row],[Ist_BT_Prüfung]],IFERROR(_xlfn.AGGREGATE(15,6,tbl_BT[Datum]/((tbl_BT[Datum]&gt;tbl_BT[[#This Row],[Datum]])*NOT(tbl_BT[Ist_BT_Prüfung])),1),""),"")</f>
        <v/>
      </c>
      <c r="M129" s="2" t="str">
        <f>IF(tbl_BT[[#This Row],[Ist_BT_Prüfung]],COUNTIFS(tbl_BT[Datum],"&gt;"&amp;tbl_BT[[#This Row],[BT_AT_vor]],tbl_BT[Datum],"&lt;"&amp;tbl_BT[[#This Row],[BT_AT_nach]],tbl_BT[Ist_AT],TRUE),"")</f>
        <v/>
      </c>
      <c r="N129" t="b">
        <f>AND(tbl_BT[[#This Row],[Ist_BT_Prüfung]],tbl_BT[[#This Row],[BT_AT_Anzahl]]&gt;0)</f>
        <v>0</v>
      </c>
      <c r="O129" t="b">
        <f>AND(tbl_BT[[#This Row],[Ist_BT_Ergebnis]],tbl_BT[[#This Row],[Ist_AT]])</f>
        <v>0</v>
      </c>
    </row>
    <row r="130" spans="1:15" x14ac:dyDescent="0.3">
      <c r="A130" s="3">
        <v>45050</v>
      </c>
      <c r="B130">
        <f>WEEKDAY(tbl_BT[[#This Row],[Datum]],2)</f>
        <v>4</v>
      </c>
      <c r="C130" t="b">
        <f>COUNTIFS(tbl_FT[Datum],tbl_BT[[#This Row],[Datum]])&gt;0</f>
        <v>0</v>
      </c>
      <c r="D130" t="str">
        <f>IF(tbl_BT[[#This Row],[Ist_FT]],INDEX(tbl_FT[Bezeichner],MATCH(tbl_BT[[#This Row],[Datum]],tbl_FT[Datum],0)),"")</f>
        <v/>
      </c>
      <c r="E130" s="6" t="b">
        <f>AND(tbl_BT[[#This Row],[Wochentag]]&lt;=5,NOT(tbl_BT[[#This Row],[Ist_FT]]))</f>
        <v>1</v>
      </c>
      <c r="F130" s="6" t="b">
        <f>NOT(tbl_BT[[#This Row],[Ist_AT]])</f>
        <v>0</v>
      </c>
      <c r="G130" s="3">
        <f>IF(tbl_BT[[#This Row],[Ist_AT]],IFERROR(_xlfn.AGGREGATE(14,6,tbl_BT[Datum]/((tbl_BT[Datum]&lt;tbl_BT[[#This Row],[Datum]])*tbl_BT[Ist_Frei]),1),""),"")</f>
        <v>45047</v>
      </c>
      <c r="H130" s="3">
        <f>IF(tbl_BT[[#This Row],[Ist_AT]],IFERROR(_xlfn.AGGREGATE(15,6,tbl_BT[Datum]/((tbl_BT[Datum]&gt;tbl_BT[[#This Row],[Datum]])*tbl_BT[Ist_Frei]),1),""),"")</f>
        <v>45052</v>
      </c>
      <c r="I130" s="7">
        <f>IFERROR(tbl_BT[[#This Row],[AT_frei_nach]]-tbl_BT[[#This Row],[AT_frei_vor]]-1,"")</f>
        <v>4</v>
      </c>
      <c r="J130" t="b">
        <f>OR(tbl_BT[[#This Row],[Ist_Frei]],tbl_BT[[#This Row],[AT_Anzahl]]=1)</f>
        <v>0</v>
      </c>
      <c r="K130" s="1" t="str">
        <f>IF(tbl_BT[[#This Row],[Ist_BT_Prüfung]],IFERROR(_xlfn.AGGREGATE(14,6,tbl_BT[Datum]/((tbl_BT[Datum]&lt;tbl_BT[[#This Row],[Datum]])*NOT(tbl_BT[Ist_BT_Prüfung])),1),""),"")</f>
        <v/>
      </c>
      <c r="L130" s="1" t="str">
        <f>IF(tbl_BT[[#This Row],[Ist_BT_Prüfung]],IFERROR(_xlfn.AGGREGATE(15,6,tbl_BT[Datum]/((tbl_BT[Datum]&gt;tbl_BT[[#This Row],[Datum]])*NOT(tbl_BT[Ist_BT_Prüfung])),1),""),"")</f>
        <v/>
      </c>
      <c r="M130" s="2" t="str">
        <f>IF(tbl_BT[[#This Row],[Ist_BT_Prüfung]],COUNTIFS(tbl_BT[Datum],"&gt;"&amp;tbl_BT[[#This Row],[BT_AT_vor]],tbl_BT[Datum],"&lt;"&amp;tbl_BT[[#This Row],[BT_AT_nach]],tbl_BT[Ist_AT],TRUE),"")</f>
        <v/>
      </c>
      <c r="N130" t="b">
        <f>AND(tbl_BT[[#This Row],[Ist_BT_Prüfung]],tbl_BT[[#This Row],[BT_AT_Anzahl]]&gt;0)</f>
        <v>0</v>
      </c>
      <c r="O130" t="b">
        <f>AND(tbl_BT[[#This Row],[Ist_BT_Ergebnis]],tbl_BT[[#This Row],[Ist_AT]])</f>
        <v>0</v>
      </c>
    </row>
    <row r="131" spans="1:15" x14ac:dyDescent="0.3">
      <c r="A131" s="3">
        <v>45051</v>
      </c>
      <c r="B131">
        <f>WEEKDAY(tbl_BT[[#This Row],[Datum]],2)</f>
        <v>5</v>
      </c>
      <c r="C131" t="b">
        <f>COUNTIFS(tbl_FT[Datum],tbl_BT[[#This Row],[Datum]])&gt;0</f>
        <v>0</v>
      </c>
      <c r="D131" t="str">
        <f>IF(tbl_BT[[#This Row],[Ist_FT]],INDEX(tbl_FT[Bezeichner],MATCH(tbl_BT[[#This Row],[Datum]],tbl_FT[Datum],0)),"")</f>
        <v/>
      </c>
      <c r="E131" s="6" t="b">
        <f>AND(tbl_BT[[#This Row],[Wochentag]]&lt;=5,NOT(tbl_BT[[#This Row],[Ist_FT]]))</f>
        <v>1</v>
      </c>
      <c r="F131" s="6" t="b">
        <f>NOT(tbl_BT[[#This Row],[Ist_AT]])</f>
        <v>0</v>
      </c>
      <c r="G131" s="3">
        <f>IF(tbl_BT[[#This Row],[Ist_AT]],IFERROR(_xlfn.AGGREGATE(14,6,tbl_BT[Datum]/((tbl_BT[Datum]&lt;tbl_BT[[#This Row],[Datum]])*tbl_BT[Ist_Frei]),1),""),"")</f>
        <v>45047</v>
      </c>
      <c r="H131" s="3">
        <f>IF(tbl_BT[[#This Row],[Ist_AT]],IFERROR(_xlfn.AGGREGATE(15,6,tbl_BT[Datum]/((tbl_BT[Datum]&gt;tbl_BT[[#This Row],[Datum]])*tbl_BT[Ist_Frei]),1),""),"")</f>
        <v>45052</v>
      </c>
      <c r="I131" s="7">
        <f>IFERROR(tbl_BT[[#This Row],[AT_frei_nach]]-tbl_BT[[#This Row],[AT_frei_vor]]-1,"")</f>
        <v>4</v>
      </c>
      <c r="J131" t="b">
        <f>OR(tbl_BT[[#This Row],[Ist_Frei]],tbl_BT[[#This Row],[AT_Anzahl]]=1)</f>
        <v>0</v>
      </c>
      <c r="K131" s="1" t="str">
        <f>IF(tbl_BT[[#This Row],[Ist_BT_Prüfung]],IFERROR(_xlfn.AGGREGATE(14,6,tbl_BT[Datum]/((tbl_BT[Datum]&lt;tbl_BT[[#This Row],[Datum]])*NOT(tbl_BT[Ist_BT_Prüfung])),1),""),"")</f>
        <v/>
      </c>
      <c r="L131" s="1" t="str">
        <f>IF(tbl_BT[[#This Row],[Ist_BT_Prüfung]],IFERROR(_xlfn.AGGREGATE(15,6,tbl_BT[Datum]/((tbl_BT[Datum]&gt;tbl_BT[[#This Row],[Datum]])*NOT(tbl_BT[Ist_BT_Prüfung])),1),""),"")</f>
        <v/>
      </c>
      <c r="M131" s="2" t="str">
        <f>IF(tbl_BT[[#This Row],[Ist_BT_Prüfung]],COUNTIFS(tbl_BT[Datum],"&gt;"&amp;tbl_BT[[#This Row],[BT_AT_vor]],tbl_BT[Datum],"&lt;"&amp;tbl_BT[[#This Row],[BT_AT_nach]],tbl_BT[Ist_AT],TRUE),"")</f>
        <v/>
      </c>
      <c r="N131" t="b">
        <f>AND(tbl_BT[[#This Row],[Ist_BT_Prüfung]],tbl_BT[[#This Row],[BT_AT_Anzahl]]&gt;0)</f>
        <v>0</v>
      </c>
      <c r="O131" t="b">
        <f>AND(tbl_BT[[#This Row],[Ist_BT_Ergebnis]],tbl_BT[[#This Row],[Ist_AT]])</f>
        <v>0</v>
      </c>
    </row>
    <row r="132" spans="1:15" x14ac:dyDescent="0.3">
      <c r="A132" s="3">
        <v>45052</v>
      </c>
      <c r="B132">
        <f>WEEKDAY(tbl_BT[[#This Row],[Datum]],2)</f>
        <v>6</v>
      </c>
      <c r="C132" t="b">
        <f>COUNTIFS(tbl_FT[Datum],tbl_BT[[#This Row],[Datum]])&gt;0</f>
        <v>0</v>
      </c>
      <c r="D132" t="str">
        <f>IF(tbl_BT[[#This Row],[Ist_FT]],INDEX(tbl_FT[Bezeichner],MATCH(tbl_BT[[#This Row],[Datum]],tbl_FT[Datum],0)),"")</f>
        <v/>
      </c>
      <c r="E132" s="6" t="b">
        <f>AND(tbl_BT[[#This Row],[Wochentag]]&lt;=5,NOT(tbl_BT[[#This Row],[Ist_FT]]))</f>
        <v>0</v>
      </c>
      <c r="F132" s="6" t="b">
        <f>NOT(tbl_BT[[#This Row],[Ist_AT]])</f>
        <v>1</v>
      </c>
      <c r="G132" s="3" t="str">
        <f>IF(tbl_BT[[#This Row],[Ist_AT]],IFERROR(_xlfn.AGGREGATE(14,6,tbl_BT[Datum]/((tbl_BT[Datum]&lt;tbl_BT[[#This Row],[Datum]])*tbl_BT[Ist_Frei]),1),""),"")</f>
        <v/>
      </c>
      <c r="H132" s="3" t="str">
        <f>IF(tbl_BT[[#This Row],[Ist_AT]],IFERROR(_xlfn.AGGREGATE(15,6,tbl_BT[Datum]/((tbl_BT[Datum]&gt;tbl_BT[[#This Row],[Datum]])*tbl_BT[Ist_Frei]),1),""),"")</f>
        <v/>
      </c>
      <c r="I132" s="7" t="str">
        <f>IFERROR(tbl_BT[[#This Row],[AT_frei_nach]]-tbl_BT[[#This Row],[AT_frei_vor]]-1,"")</f>
        <v/>
      </c>
      <c r="J132" t="b">
        <f>OR(tbl_BT[[#This Row],[Ist_Frei]],tbl_BT[[#This Row],[AT_Anzahl]]=1)</f>
        <v>1</v>
      </c>
      <c r="K132" s="1">
        <f>IF(tbl_BT[[#This Row],[Ist_BT_Prüfung]],IFERROR(_xlfn.AGGREGATE(14,6,tbl_BT[Datum]/((tbl_BT[Datum]&lt;tbl_BT[[#This Row],[Datum]])*NOT(tbl_BT[Ist_BT_Prüfung])),1),""),"")</f>
        <v>45051</v>
      </c>
      <c r="L132" s="1">
        <f>IF(tbl_BT[[#This Row],[Ist_BT_Prüfung]],IFERROR(_xlfn.AGGREGATE(15,6,tbl_BT[Datum]/((tbl_BT[Datum]&gt;tbl_BT[[#This Row],[Datum]])*NOT(tbl_BT[Ist_BT_Prüfung])),1),""),"")</f>
        <v>45054</v>
      </c>
      <c r="M132" s="2">
        <f>IF(tbl_BT[[#This Row],[Ist_BT_Prüfung]],COUNTIFS(tbl_BT[Datum],"&gt;"&amp;tbl_BT[[#This Row],[BT_AT_vor]],tbl_BT[Datum],"&lt;"&amp;tbl_BT[[#This Row],[BT_AT_nach]],tbl_BT[Ist_AT],TRUE),"")</f>
        <v>0</v>
      </c>
      <c r="N132" t="b">
        <f>AND(tbl_BT[[#This Row],[Ist_BT_Prüfung]],tbl_BT[[#This Row],[BT_AT_Anzahl]]&gt;0)</f>
        <v>0</v>
      </c>
      <c r="O132" t="b">
        <f>AND(tbl_BT[[#This Row],[Ist_BT_Ergebnis]],tbl_BT[[#This Row],[Ist_AT]])</f>
        <v>0</v>
      </c>
    </row>
    <row r="133" spans="1:15" x14ac:dyDescent="0.3">
      <c r="A133" s="3">
        <v>45053</v>
      </c>
      <c r="B133">
        <f>WEEKDAY(tbl_BT[[#This Row],[Datum]],2)</f>
        <v>7</v>
      </c>
      <c r="C133" t="b">
        <f>COUNTIFS(tbl_FT[Datum],tbl_BT[[#This Row],[Datum]])&gt;0</f>
        <v>0</v>
      </c>
      <c r="D133" t="str">
        <f>IF(tbl_BT[[#This Row],[Ist_FT]],INDEX(tbl_FT[Bezeichner],MATCH(tbl_BT[[#This Row],[Datum]],tbl_FT[Datum],0)),"")</f>
        <v/>
      </c>
      <c r="E133" s="6" t="b">
        <f>AND(tbl_BT[[#This Row],[Wochentag]]&lt;=5,NOT(tbl_BT[[#This Row],[Ist_FT]]))</f>
        <v>0</v>
      </c>
      <c r="F133" s="6" t="b">
        <f>NOT(tbl_BT[[#This Row],[Ist_AT]])</f>
        <v>1</v>
      </c>
      <c r="G133" s="3" t="str">
        <f>IF(tbl_BT[[#This Row],[Ist_AT]],IFERROR(_xlfn.AGGREGATE(14,6,tbl_BT[Datum]/((tbl_BT[Datum]&lt;tbl_BT[[#This Row],[Datum]])*tbl_BT[Ist_Frei]),1),""),"")</f>
        <v/>
      </c>
      <c r="H133" s="3" t="str">
        <f>IF(tbl_BT[[#This Row],[Ist_AT]],IFERROR(_xlfn.AGGREGATE(15,6,tbl_BT[Datum]/((tbl_BT[Datum]&gt;tbl_BT[[#This Row],[Datum]])*tbl_BT[Ist_Frei]),1),""),"")</f>
        <v/>
      </c>
      <c r="I133" s="7" t="str">
        <f>IFERROR(tbl_BT[[#This Row],[AT_frei_nach]]-tbl_BT[[#This Row],[AT_frei_vor]]-1,"")</f>
        <v/>
      </c>
      <c r="J133" t="b">
        <f>OR(tbl_BT[[#This Row],[Ist_Frei]],tbl_BT[[#This Row],[AT_Anzahl]]=1)</f>
        <v>1</v>
      </c>
      <c r="K133" s="1">
        <f>IF(tbl_BT[[#This Row],[Ist_BT_Prüfung]],IFERROR(_xlfn.AGGREGATE(14,6,tbl_BT[Datum]/((tbl_BT[Datum]&lt;tbl_BT[[#This Row],[Datum]])*NOT(tbl_BT[Ist_BT_Prüfung])),1),""),"")</f>
        <v>45051</v>
      </c>
      <c r="L133" s="1">
        <f>IF(tbl_BT[[#This Row],[Ist_BT_Prüfung]],IFERROR(_xlfn.AGGREGATE(15,6,tbl_BT[Datum]/((tbl_BT[Datum]&gt;tbl_BT[[#This Row],[Datum]])*NOT(tbl_BT[Ist_BT_Prüfung])),1),""),"")</f>
        <v>45054</v>
      </c>
      <c r="M133" s="2">
        <f>IF(tbl_BT[[#This Row],[Ist_BT_Prüfung]],COUNTIFS(tbl_BT[Datum],"&gt;"&amp;tbl_BT[[#This Row],[BT_AT_vor]],tbl_BT[Datum],"&lt;"&amp;tbl_BT[[#This Row],[BT_AT_nach]],tbl_BT[Ist_AT],TRUE),"")</f>
        <v>0</v>
      </c>
      <c r="N133" t="b">
        <f>AND(tbl_BT[[#This Row],[Ist_BT_Prüfung]],tbl_BT[[#This Row],[BT_AT_Anzahl]]&gt;0)</f>
        <v>0</v>
      </c>
      <c r="O133" t="b">
        <f>AND(tbl_BT[[#This Row],[Ist_BT_Ergebnis]],tbl_BT[[#This Row],[Ist_AT]])</f>
        <v>0</v>
      </c>
    </row>
    <row r="134" spans="1:15" x14ac:dyDescent="0.3">
      <c r="A134" s="3">
        <v>45054</v>
      </c>
      <c r="B134">
        <f>WEEKDAY(tbl_BT[[#This Row],[Datum]],2)</f>
        <v>1</v>
      </c>
      <c r="C134" t="b">
        <f>COUNTIFS(tbl_FT[Datum],tbl_BT[[#This Row],[Datum]])&gt;0</f>
        <v>0</v>
      </c>
      <c r="D134" t="str">
        <f>IF(tbl_BT[[#This Row],[Ist_FT]],INDEX(tbl_FT[Bezeichner],MATCH(tbl_BT[[#This Row],[Datum]],tbl_FT[Datum],0)),"")</f>
        <v/>
      </c>
      <c r="E134" s="6" t="b">
        <f>AND(tbl_BT[[#This Row],[Wochentag]]&lt;=5,NOT(tbl_BT[[#This Row],[Ist_FT]]))</f>
        <v>1</v>
      </c>
      <c r="F134" s="6" t="b">
        <f>NOT(tbl_BT[[#This Row],[Ist_AT]])</f>
        <v>0</v>
      </c>
      <c r="G134" s="3">
        <f>IF(tbl_BT[[#This Row],[Ist_AT]],IFERROR(_xlfn.AGGREGATE(14,6,tbl_BT[Datum]/((tbl_BT[Datum]&lt;tbl_BT[[#This Row],[Datum]])*tbl_BT[Ist_Frei]),1),""),"")</f>
        <v>45053</v>
      </c>
      <c r="H134" s="3">
        <f>IF(tbl_BT[[#This Row],[Ist_AT]],IFERROR(_xlfn.AGGREGATE(15,6,tbl_BT[Datum]/((tbl_BT[Datum]&gt;tbl_BT[[#This Row],[Datum]])*tbl_BT[Ist_Frei]),1),""),"")</f>
        <v>45059</v>
      </c>
      <c r="I134" s="7">
        <f>IFERROR(tbl_BT[[#This Row],[AT_frei_nach]]-tbl_BT[[#This Row],[AT_frei_vor]]-1,"")</f>
        <v>5</v>
      </c>
      <c r="J134" t="b">
        <f>OR(tbl_BT[[#This Row],[Ist_Frei]],tbl_BT[[#This Row],[AT_Anzahl]]=1)</f>
        <v>0</v>
      </c>
      <c r="K134" s="1" t="str">
        <f>IF(tbl_BT[[#This Row],[Ist_BT_Prüfung]],IFERROR(_xlfn.AGGREGATE(14,6,tbl_BT[Datum]/((tbl_BT[Datum]&lt;tbl_BT[[#This Row],[Datum]])*NOT(tbl_BT[Ist_BT_Prüfung])),1),""),"")</f>
        <v/>
      </c>
      <c r="L134" s="1" t="str">
        <f>IF(tbl_BT[[#This Row],[Ist_BT_Prüfung]],IFERROR(_xlfn.AGGREGATE(15,6,tbl_BT[Datum]/((tbl_BT[Datum]&gt;tbl_BT[[#This Row],[Datum]])*NOT(tbl_BT[Ist_BT_Prüfung])),1),""),"")</f>
        <v/>
      </c>
      <c r="M134" s="2" t="str">
        <f>IF(tbl_BT[[#This Row],[Ist_BT_Prüfung]],COUNTIFS(tbl_BT[Datum],"&gt;"&amp;tbl_BT[[#This Row],[BT_AT_vor]],tbl_BT[Datum],"&lt;"&amp;tbl_BT[[#This Row],[BT_AT_nach]],tbl_BT[Ist_AT],TRUE),"")</f>
        <v/>
      </c>
      <c r="N134" t="b">
        <f>AND(tbl_BT[[#This Row],[Ist_BT_Prüfung]],tbl_BT[[#This Row],[BT_AT_Anzahl]]&gt;0)</f>
        <v>0</v>
      </c>
      <c r="O134" t="b">
        <f>AND(tbl_BT[[#This Row],[Ist_BT_Ergebnis]],tbl_BT[[#This Row],[Ist_AT]])</f>
        <v>0</v>
      </c>
    </row>
    <row r="135" spans="1:15" x14ac:dyDescent="0.3">
      <c r="A135" s="3">
        <v>45055</v>
      </c>
      <c r="B135">
        <f>WEEKDAY(tbl_BT[[#This Row],[Datum]],2)</f>
        <v>2</v>
      </c>
      <c r="C135" t="b">
        <f>COUNTIFS(tbl_FT[Datum],tbl_BT[[#This Row],[Datum]])&gt;0</f>
        <v>0</v>
      </c>
      <c r="D135" t="str">
        <f>IF(tbl_BT[[#This Row],[Ist_FT]],INDEX(tbl_FT[Bezeichner],MATCH(tbl_BT[[#This Row],[Datum]],tbl_FT[Datum],0)),"")</f>
        <v/>
      </c>
      <c r="E135" s="6" t="b">
        <f>AND(tbl_BT[[#This Row],[Wochentag]]&lt;=5,NOT(tbl_BT[[#This Row],[Ist_FT]]))</f>
        <v>1</v>
      </c>
      <c r="F135" s="6" t="b">
        <f>NOT(tbl_BT[[#This Row],[Ist_AT]])</f>
        <v>0</v>
      </c>
      <c r="G135" s="3">
        <f>IF(tbl_BT[[#This Row],[Ist_AT]],IFERROR(_xlfn.AGGREGATE(14,6,tbl_BT[Datum]/((tbl_BT[Datum]&lt;tbl_BT[[#This Row],[Datum]])*tbl_BT[Ist_Frei]),1),""),"")</f>
        <v>45053</v>
      </c>
      <c r="H135" s="3">
        <f>IF(tbl_BT[[#This Row],[Ist_AT]],IFERROR(_xlfn.AGGREGATE(15,6,tbl_BT[Datum]/((tbl_BT[Datum]&gt;tbl_BT[[#This Row],[Datum]])*tbl_BT[Ist_Frei]),1),""),"")</f>
        <v>45059</v>
      </c>
      <c r="I135" s="7">
        <f>IFERROR(tbl_BT[[#This Row],[AT_frei_nach]]-tbl_BT[[#This Row],[AT_frei_vor]]-1,"")</f>
        <v>5</v>
      </c>
      <c r="J135" t="b">
        <f>OR(tbl_BT[[#This Row],[Ist_Frei]],tbl_BT[[#This Row],[AT_Anzahl]]=1)</f>
        <v>0</v>
      </c>
      <c r="K135" s="1" t="str">
        <f>IF(tbl_BT[[#This Row],[Ist_BT_Prüfung]],IFERROR(_xlfn.AGGREGATE(14,6,tbl_BT[Datum]/((tbl_BT[Datum]&lt;tbl_BT[[#This Row],[Datum]])*NOT(tbl_BT[Ist_BT_Prüfung])),1),""),"")</f>
        <v/>
      </c>
      <c r="L135" s="1" t="str">
        <f>IF(tbl_BT[[#This Row],[Ist_BT_Prüfung]],IFERROR(_xlfn.AGGREGATE(15,6,tbl_BT[Datum]/((tbl_BT[Datum]&gt;tbl_BT[[#This Row],[Datum]])*NOT(tbl_BT[Ist_BT_Prüfung])),1),""),"")</f>
        <v/>
      </c>
      <c r="M135" s="2" t="str">
        <f>IF(tbl_BT[[#This Row],[Ist_BT_Prüfung]],COUNTIFS(tbl_BT[Datum],"&gt;"&amp;tbl_BT[[#This Row],[BT_AT_vor]],tbl_BT[Datum],"&lt;"&amp;tbl_BT[[#This Row],[BT_AT_nach]],tbl_BT[Ist_AT],TRUE),"")</f>
        <v/>
      </c>
      <c r="N135" t="b">
        <f>AND(tbl_BT[[#This Row],[Ist_BT_Prüfung]],tbl_BT[[#This Row],[BT_AT_Anzahl]]&gt;0)</f>
        <v>0</v>
      </c>
      <c r="O135" t="b">
        <f>AND(tbl_BT[[#This Row],[Ist_BT_Ergebnis]],tbl_BT[[#This Row],[Ist_AT]])</f>
        <v>0</v>
      </c>
    </row>
    <row r="136" spans="1:15" x14ac:dyDescent="0.3">
      <c r="A136" s="3">
        <v>45056</v>
      </c>
      <c r="B136">
        <f>WEEKDAY(tbl_BT[[#This Row],[Datum]],2)</f>
        <v>3</v>
      </c>
      <c r="C136" t="b">
        <f>COUNTIFS(tbl_FT[Datum],tbl_BT[[#This Row],[Datum]])&gt;0</f>
        <v>0</v>
      </c>
      <c r="D136" t="str">
        <f>IF(tbl_BT[[#This Row],[Ist_FT]],INDEX(tbl_FT[Bezeichner],MATCH(tbl_BT[[#This Row],[Datum]],tbl_FT[Datum],0)),"")</f>
        <v/>
      </c>
      <c r="E136" s="6" t="b">
        <f>AND(tbl_BT[[#This Row],[Wochentag]]&lt;=5,NOT(tbl_BT[[#This Row],[Ist_FT]]))</f>
        <v>1</v>
      </c>
      <c r="F136" s="6" t="b">
        <f>NOT(tbl_BT[[#This Row],[Ist_AT]])</f>
        <v>0</v>
      </c>
      <c r="G136" s="3">
        <f>IF(tbl_BT[[#This Row],[Ist_AT]],IFERROR(_xlfn.AGGREGATE(14,6,tbl_BT[Datum]/((tbl_BT[Datum]&lt;tbl_BT[[#This Row],[Datum]])*tbl_BT[Ist_Frei]),1),""),"")</f>
        <v>45053</v>
      </c>
      <c r="H136" s="3">
        <f>IF(tbl_BT[[#This Row],[Ist_AT]],IFERROR(_xlfn.AGGREGATE(15,6,tbl_BT[Datum]/((tbl_BT[Datum]&gt;tbl_BT[[#This Row],[Datum]])*tbl_BT[Ist_Frei]),1),""),"")</f>
        <v>45059</v>
      </c>
      <c r="I136" s="7">
        <f>IFERROR(tbl_BT[[#This Row],[AT_frei_nach]]-tbl_BT[[#This Row],[AT_frei_vor]]-1,"")</f>
        <v>5</v>
      </c>
      <c r="J136" t="b">
        <f>OR(tbl_BT[[#This Row],[Ist_Frei]],tbl_BT[[#This Row],[AT_Anzahl]]=1)</f>
        <v>0</v>
      </c>
      <c r="K136" s="1" t="str">
        <f>IF(tbl_BT[[#This Row],[Ist_BT_Prüfung]],IFERROR(_xlfn.AGGREGATE(14,6,tbl_BT[Datum]/((tbl_BT[Datum]&lt;tbl_BT[[#This Row],[Datum]])*NOT(tbl_BT[Ist_BT_Prüfung])),1),""),"")</f>
        <v/>
      </c>
      <c r="L136" s="1" t="str">
        <f>IF(tbl_BT[[#This Row],[Ist_BT_Prüfung]],IFERROR(_xlfn.AGGREGATE(15,6,tbl_BT[Datum]/((tbl_BT[Datum]&gt;tbl_BT[[#This Row],[Datum]])*NOT(tbl_BT[Ist_BT_Prüfung])),1),""),"")</f>
        <v/>
      </c>
      <c r="M136" s="2" t="str">
        <f>IF(tbl_BT[[#This Row],[Ist_BT_Prüfung]],COUNTIFS(tbl_BT[Datum],"&gt;"&amp;tbl_BT[[#This Row],[BT_AT_vor]],tbl_BT[Datum],"&lt;"&amp;tbl_BT[[#This Row],[BT_AT_nach]],tbl_BT[Ist_AT],TRUE),"")</f>
        <v/>
      </c>
      <c r="N136" t="b">
        <f>AND(tbl_BT[[#This Row],[Ist_BT_Prüfung]],tbl_BT[[#This Row],[BT_AT_Anzahl]]&gt;0)</f>
        <v>0</v>
      </c>
      <c r="O136" t="b">
        <f>AND(tbl_BT[[#This Row],[Ist_BT_Ergebnis]],tbl_BT[[#This Row],[Ist_AT]])</f>
        <v>0</v>
      </c>
    </row>
    <row r="137" spans="1:15" x14ac:dyDescent="0.3">
      <c r="A137" s="3">
        <v>45057</v>
      </c>
      <c r="B137">
        <f>WEEKDAY(tbl_BT[[#This Row],[Datum]],2)</f>
        <v>4</v>
      </c>
      <c r="C137" t="b">
        <f>COUNTIFS(tbl_FT[Datum],tbl_BT[[#This Row],[Datum]])&gt;0</f>
        <v>0</v>
      </c>
      <c r="D137" t="str">
        <f>IF(tbl_BT[[#This Row],[Ist_FT]],INDEX(tbl_FT[Bezeichner],MATCH(tbl_BT[[#This Row],[Datum]],tbl_FT[Datum],0)),"")</f>
        <v/>
      </c>
      <c r="E137" s="6" t="b">
        <f>AND(tbl_BT[[#This Row],[Wochentag]]&lt;=5,NOT(tbl_BT[[#This Row],[Ist_FT]]))</f>
        <v>1</v>
      </c>
      <c r="F137" s="6" t="b">
        <f>NOT(tbl_BT[[#This Row],[Ist_AT]])</f>
        <v>0</v>
      </c>
      <c r="G137" s="3">
        <f>IF(tbl_BT[[#This Row],[Ist_AT]],IFERROR(_xlfn.AGGREGATE(14,6,tbl_BT[Datum]/((tbl_BT[Datum]&lt;tbl_BT[[#This Row],[Datum]])*tbl_BT[Ist_Frei]),1),""),"")</f>
        <v>45053</v>
      </c>
      <c r="H137" s="3">
        <f>IF(tbl_BT[[#This Row],[Ist_AT]],IFERROR(_xlfn.AGGREGATE(15,6,tbl_BT[Datum]/((tbl_BT[Datum]&gt;tbl_BT[[#This Row],[Datum]])*tbl_BT[Ist_Frei]),1),""),"")</f>
        <v>45059</v>
      </c>
      <c r="I137" s="7">
        <f>IFERROR(tbl_BT[[#This Row],[AT_frei_nach]]-tbl_BT[[#This Row],[AT_frei_vor]]-1,"")</f>
        <v>5</v>
      </c>
      <c r="J137" t="b">
        <f>OR(tbl_BT[[#This Row],[Ist_Frei]],tbl_BT[[#This Row],[AT_Anzahl]]=1)</f>
        <v>0</v>
      </c>
      <c r="K137" s="1" t="str">
        <f>IF(tbl_BT[[#This Row],[Ist_BT_Prüfung]],IFERROR(_xlfn.AGGREGATE(14,6,tbl_BT[Datum]/((tbl_BT[Datum]&lt;tbl_BT[[#This Row],[Datum]])*NOT(tbl_BT[Ist_BT_Prüfung])),1),""),"")</f>
        <v/>
      </c>
      <c r="L137" s="1" t="str">
        <f>IF(tbl_BT[[#This Row],[Ist_BT_Prüfung]],IFERROR(_xlfn.AGGREGATE(15,6,tbl_BT[Datum]/((tbl_BT[Datum]&gt;tbl_BT[[#This Row],[Datum]])*NOT(tbl_BT[Ist_BT_Prüfung])),1),""),"")</f>
        <v/>
      </c>
      <c r="M137" s="2" t="str">
        <f>IF(tbl_BT[[#This Row],[Ist_BT_Prüfung]],COUNTIFS(tbl_BT[Datum],"&gt;"&amp;tbl_BT[[#This Row],[BT_AT_vor]],tbl_BT[Datum],"&lt;"&amp;tbl_BT[[#This Row],[BT_AT_nach]],tbl_BT[Ist_AT],TRUE),"")</f>
        <v/>
      </c>
      <c r="N137" t="b">
        <f>AND(tbl_BT[[#This Row],[Ist_BT_Prüfung]],tbl_BT[[#This Row],[BT_AT_Anzahl]]&gt;0)</f>
        <v>0</v>
      </c>
      <c r="O137" t="b">
        <f>AND(tbl_BT[[#This Row],[Ist_BT_Ergebnis]],tbl_BT[[#This Row],[Ist_AT]])</f>
        <v>0</v>
      </c>
    </row>
    <row r="138" spans="1:15" x14ac:dyDescent="0.3">
      <c r="A138" s="3">
        <v>45058</v>
      </c>
      <c r="B138">
        <f>WEEKDAY(tbl_BT[[#This Row],[Datum]],2)</f>
        <v>5</v>
      </c>
      <c r="C138" t="b">
        <f>COUNTIFS(tbl_FT[Datum],tbl_BT[[#This Row],[Datum]])&gt;0</f>
        <v>0</v>
      </c>
      <c r="D138" t="str">
        <f>IF(tbl_BT[[#This Row],[Ist_FT]],INDEX(tbl_FT[Bezeichner],MATCH(tbl_BT[[#This Row],[Datum]],tbl_FT[Datum],0)),"")</f>
        <v/>
      </c>
      <c r="E138" s="6" t="b">
        <f>AND(tbl_BT[[#This Row],[Wochentag]]&lt;=5,NOT(tbl_BT[[#This Row],[Ist_FT]]))</f>
        <v>1</v>
      </c>
      <c r="F138" s="6" t="b">
        <f>NOT(tbl_BT[[#This Row],[Ist_AT]])</f>
        <v>0</v>
      </c>
      <c r="G138" s="3">
        <f>IF(tbl_BT[[#This Row],[Ist_AT]],IFERROR(_xlfn.AGGREGATE(14,6,tbl_BT[Datum]/((tbl_BT[Datum]&lt;tbl_BT[[#This Row],[Datum]])*tbl_BT[Ist_Frei]),1),""),"")</f>
        <v>45053</v>
      </c>
      <c r="H138" s="3">
        <f>IF(tbl_BT[[#This Row],[Ist_AT]],IFERROR(_xlfn.AGGREGATE(15,6,tbl_BT[Datum]/((tbl_BT[Datum]&gt;tbl_BT[[#This Row],[Datum]])*tbl_BT[Ist_Frei]),1),""),"")</f>
        <v>45059</v>
      </c>
      <c r="I138" s="7">
        <f>IFERROR(tbl_BT[[#This Row],[AT_frei_nach]]-tbl_BT[[#This Row],[AT_frei_vor]]-1,"")</f>
        <v>5</v>
      </c>
      <c r="J138" t="b">
        <f>OR(tbl_BT[[#This Row],[Ist_Frei]],tbl_BT[[#This Row],[AT_Anzahl]]=1)</f>
        <v>0</v>
      </c>
      <c r="K138" s="1" t="str">
        <f>IF(tbl_BT[[#This Row],[Ist_BT_Prüfung]],IFERROR(_xlfn.AGGREGATE(14,6,tbl_BT[Datum]/((tbl_BT[Datum]&lt;tbl_BT[[#This Row],[Datum]])*NOT(tbl_BT[Ist_BT_Prüfung])),1),""),"")</f>
        <v/>
      </c>
      <c r="L138" s="1" t="str">
        <f>IF(tbl_BT[[#This Row],[Ist_BT_Prüfung]],IFERROR(_xlfn.AGGREGATE(15,6,tbl_BT[Datum]/((tbl_BT[Datum]&gt;tbl_BT[[#This Row],[Datum]])*NOT(tbl_BT[Ist_BT_Prüfung])),1),""),"")</f>
        <v/>
      </c>
      <c r="M138" s="2" t="str">
        <f>IF(tbl_BT[[#This Row],[Ist_BT_Prüfung]],COUNTIFS(tbl_BT[Datum],"&gt;"&amp;tbl_BT[[#This Row],[BT_AT_vor]],tbl_BT[Datum],"&lt;"&amp;tbl_BT[[#This Row],[BT_AT_nach]],tbl_BT[Ist_AT],TRUE),"")</f>
        <v/>
      </c>
      <c r="N138" t="b">
        <f>AND(tbl_BT[[#This Row],[Ist_BT_Prüfung]],tbl_BT[[#This Row],[BT_AT_Anzahl]]&gt;0)</f>
        <v>0</v>
      </c>
      <c r="O138" t="b">
        <f>AND(tbl_BT[[#This Row],[Ist_BT_Ergebnis]],tbl_BT[[#This Row],[Ist_AT]])</f>
        <v>0</v>
      </c>
    </row>
    <row r="139" spans="1:15" x14ac:dyDescent="0.3">
      <c r="A139" s="3">
        <v>45059</v>
      </c>
      <c r="B139">
        <f>WEEKDAY(tbl_BT[[#This Row],[Datum]],2)</f>
        <v>6</v>
      </c>
      <c r="C139" t="b">
        <f>COUNTIFS(tbl_FT[Datum],tbl_BT[[#This Row],[Datum]])&gt;0</f>
        <v>0</v>
      </c>
      <c r="D139" t="str">
        <f>IF(tbl_BT[[#This Row],[Ist_FT]],INDEX(tbl_FT[Bezeichner],MATCH(tbl_BT[[#This Row],[Datum]],tbl_FT[Datum],0)),"")</f>
        <v/>
      </c>
      <c r="E139" s="6" t="b">
        <f>AND(tbl_BT[[#This Row],[Wochentag]]&lt;=5,NOT(tbl_BT[[#This Row],[Ist_FT]]))</f>
        <v>0</v>
      </c>
      <c r="F139" s="6" t="b">
        <f>NOT(tbl_BT[[#This Row],[Ist_AT]])</f>
        <v>1</v>
      </c>
      <c r="G139" s="3" t="str">
        <f>IF(tbl_BT[[#This Row],[Ist_AT]],IFERROR(_xlfn.AGGREGATE(14,6,tbl_BT[Datum]/((tbl_BT[Datum]&lt;tbl_BT[[#This Row],[Datum]])*tbl_BT[Ist_Frei]),1),""),"")</f>
        <v/>
      </c>
      <c r="H139" s="3" t="str">
        <f>IF(tbl_BT[[#This Row],[Ist_AT]],IFERROR(_xlfn.AGGREGATE(15,6,tbl_BT[Datum]/((tbl_BT[Datum]&gt;tbl_BT[[#This Row],[Datum]])*tbl_BT[Ist_Frei]),1),""),"")</f>
        <v/>
      </c>
      <c r="I139" s="7" t="str">
        <f>IFERROR(tbl_BT[[#This Row],[AT_frei_nach]]-tbl_BT[[#This Row],[AT_frei_vor]]-1,"")</f>
        <v/>
      </c>
      <c r="J139" t="b">
        <f>OR(tbl_BT[[#This Row],[Ist_Frei]],tbl_BT[[#This Row],[AT_Anzahl]]=1)</f>
        <v>1</v>
      </c>
      <c r="K139" s="1">
        <f>IF(tbl_BT[[#This Row],[Ist_BT_Prüfung]],IFERROR(_xlfn.AGGREGATE(14,6,tbl_BT[Datum]/((tbl_BT[Datum]&lt;tbl_BT[[#This Row],[Datum]])*NOT(tbl_BT[Ist_BT_Prüfung])),1),""),"")</f>
        <v>45058</v>
      </c>
      <c r="L139" s="1">
        <f>IF(tbl_BT[[#This Row],[Ist_BT_Prüfung]],IFERROR(_xlfn.AGGREGATE(15,6,tbl_BT[Datum]/((tbl_BT[Datum]&gt;tbl_BT[[#This Row],[Datum]])*NOT(tbl_BT[Ist_BT_Prüfung])),1),""),"")</f>
        <v>45061</v>
      </c>
      <c r="M139" s="2">
        <f>IF(tbl_BT[[#This Row],[Ist_BT_Prüfung]],COUNTIFS(tbl_BT[Datum],"&gt;"&amp;tbl_BT[[#This Row],[BT_AT_vor]],tbl_BT[Datum],"&lt;"&amp;tbl_BT[[#This Row],[BT_AT_nach]],tbl_BT[Ist_AT],TRUE),"")</f>
        <v>0</v>
      </c>
      <c r="N139" t="b">
        <f>AND(tbl_BT[[#This Row],[Ist_BT_Prüfung]],tbl_BT[[#This Row],[BT_AT_Anzahl]]&gt;0)</f>
        <v>0</v>
      </c>
      <c r="O139" t="b">
        <f>AND(tbl_BT[[#This Row],[Ist_BT_Ergebnis]],tbl_BT[[#This Row],[Ist_AT]])</f>
        <v>0</v>
      </c>
    </row>
    <row r="140" spans="1:15" x14ac:dyDescent="0.3">
      <c r="A140" s="3">
        <v>45060</v>
      </c>
      <c r="B140">
        <f>WEEKDAY(tbl_BT[[#This Row],[Datum]],2)</f>
        <v>7</v>
      </c>
      <c r="C140" t="b">
        <f>COUNTIFS(tbl_FT[Datum],tbl_BT[[#This Row],[Datum]])&gt;0</f>
        <v>0</v>
      </c>
      <c r="D140" t="str">
        <f>IF(tbl_BT[[#This Row],[Ist_FT]],INDEX(tbl_FT[Bezeichner],MATCH(tbl_BT[[#This Row],[Datum]],tbl_FT[Datum],0)),"")</f>
        <v/>
      </c>
      <c r="E140" s="6" t="b">
        <f>AND(tbl_BT[[#This Row],[Wochentag]]&lt;=5,NOT(tbl_BT[[#This Row],[Ist_FT]]))</f>
        <v>0</v>
      </c>
      <c r="F140" s="6" t="b">
        <f>NOT(tbl_BT[[#This Row],[Ist_AT]])</f>
        <v>1</v>
      </c>
      <c r="G140" s="3" t="str">
        <f>IF(tbl_BT[[#This Row],[Ist_AT]],IFERROR(_xlfn.AGGREGATE(14,6,tbl_BT[Datum]/((tbl_BT[Datum]&lt;tbl_BT[[#This Row],[Datum]])*tbl_BT[Ist_Frei]),1),""),"")</f>
        <v/>
      </c>
      <c r="H140" s="3" t="str">
        <f>IF(tbl_BT[[#This Row],[Ist_AT]],IFERROR(_xlfn.AGGREGATE(15,6,tbl_BT[Datum]/((tbl_BT[Datum]&gt;tbl_BT[[#This Row],[Datum]])*tbl_BT[Ist_Frei]),1),""),"")</f>
        <v/>
      </c>
      <c r="I140" s="7" t="str">
        <f>IFERROR(tbl_BT[[#This Row],[AT_frei_nach]]-tbl_BT[[#This Row],[AT_frei_vor]]-1,"")</f>
        <v/>
      </c>
      <c r="J140" t="b">
        <f>OR(tbl_BT[[#This Row],[Ist_Frei]],tbl_BT[[#This Row],[AT_Anzahl]]=1)</f>
        <v>1</v>
      </c>
      <c r="K140" s="1">
        <f>IF(tbl_BT[[#This Row],[Ist_BT_Prüfung]],IFERROR(_xlfn.AGGREGATE(14,6,tbl_BT[Datum]/((tbl_BT[Datum]&lt;tbl_BT[[#This Row],[Datum]])*NOT(tbl_BT[Ist_BT_Prüfung])),1),""),"")</f>
        <v>45058</v>
      </c>
      <c r="L140" s="1">
        <f>IF(tbl_BT[[#This Row],[Ist_BT_Prüfung]],IFERROR(_xlfn.AGGREGATE(15,6,tbl_BT[Datum]/((tbl_BT[Datum]&gt;tbl_BT[[#This Row],[Datum]])*NOT(tbl_BT[Ist_BT_Prüfung])),1),""),"")</f>
        <v>45061</v>
      </c>
      <c r="M140" s="2">
        <f>IF(tbl_BT[[#This Row],[Ist_BT_Prüfung]],COUNTIFS(tbl_BT[Datum],"&gt;"&amp;tbl_BT[[#This Row],[BT_AT_vor]],tbl_BT[Datum],"&lt;"&amp;tbl_BT[[#This Row],[BT_AT_nach]],tbl_BT[Ist_AT],TRUE),"")</f>
        <v>0</v>
      </c>
      <c r="N140" t="b">
        <f>AND(tbl_BT[[#This Row],[Ist_BT_Prüfung]],tbl_BT[[#This Row],[BT_AT_Anzahl]]&gt;0)</f>
        <v>0</v>
      </c>
      <c r="O140" t="b">
        <f>AND(tbl_BT[[#This Row],[Ist_BT_Ergebnis]],tbl_BT[[#This Row],[Ist_AT]])</f>
        <v>0</v>
      </c>
    </row>
    <row r="141" spans="1:15" x14ac:dyDescent="0.3">
      <c r="A141" s="3">
        <v>45061</v>
      </c>
      <c r="B141">
        <f>WEEKDAY(tbl_BT[[#This Row],[Datum]],2)</f>
        <v>1</v>
      </c>
      <c r="C141" t="b">
        <f>COUNTIFS(tbl_FT[Datum],tbl_BT[[#This Row],[Datum]])&gt;0</f>
        <v>0</v>
      </c>
      <c r="D141" t="str">
        <f>IF(tbl_BT[[#This Row],[Ist_FT]],INDEX(tbl_FT[Bezeichner],MATCH(tbl_BT[[#This Row],[Datum]],tbl_FT[Datum],0)),"")</f>
        <v/>
      </c>
      <c r="E141" s="6" t="b">
        <f>AND(tbl_BT[[#This Row],[Wochentag]]&lt;=5,NOT(tbl_BT[[#This Row],[Ist_FT]]))</f>
        <v>1</v>
      </c>
      <c r="F141" s="6" t="b">
        <f>NOT(tbl_BT[[#This Row],[Ist_AT]])</f>
        <v>0</v>
      </c>
      <c r="G141" s="3">
        <f>IF(tbl_BT[[#This Row],[Ist_AT]],IFERROR(_xlfn.AGGREGATE(14,6,tbl_BT[Datum]/((tbl_BT[Datum]&lt;tbl_BT[[#This Row],[Datum]])*tbl_BT[Ist_Frei]),1),""),"")</f>
        <v>45060</v>
      </c>
      <c r="H141" s="3">
        <f>IF(tbl_BT[[#This Row],[Ist_AT]],IFERROR(_xlfn.AGGREGATE(15,6,tbl_BT[Datum]/((tbl_BT[Datum]&gt;tbl_BT[[#This Row],[Datum]])*tbl_BT[Ist_Frei]),1),""),"")</f>
        <v>45064</v>
      </c>
      <c r="I141" s="7">
        <f>IFERROR(tbl_BT[[#This Row],[AT_frei_nach]]-tbl_BT[[#This Row],[AT_frei_vor]]-1,"")</f>
        <v>3</v>
      </c>
      <c r="J141" t="b">
        <f>OR(tbl_BT[[#This Row],[Ist_Frei]],tbl_BT[[#This Row],[AT_Anzahl]]=1)</f>
        <v>0</v>
      </c>
      <c r="K141" s="1" t="str">
        <f>IF(tbl_BT[[#This Row],[Ist_BT_Prüfung]],IFERROR(_xlfn.AGGREGATE(14,6,tbl_BT[Datum]/((tbl_BT[Datum]&lt;tbl_BT[[#This Row],[Datum]])*NOT(tbl_BT[Ist_BT_Prüfung])),1),""),"")</f>
        <v/>
      </c>
      <c r="L141" s="1" t="str">
        <f>IF(tbl_BT[[#This Row],[Ist_BT_Prüfung]],IFERROR(_xlfn.AGGREGATE(15,6,tbl_BT[Datum]/((tbl_BT[Datum]&gt;tbl_BT[[#This Row],[Datum]])*NOT(tbl_BT[Ist_BT_Prüfung])),1),""),"")</f>
        <v/>
      </c>
      <c r="M141" s="2" t="str">
        <f>IF(tbl_BT[[#This Row],[Ist_BT_Prüfung]],COUNTIFS(tbl_BT[Datum],"&gt;"&amp;tbl_BT[[#This Row],[BT_AT_vor]],tbl_BT[Datum],"&lt;"&amp;tbl_BT[[#This Row],[BT_AT_nach]],tbl_BT[Ist_AT],TRUE),"")</f>
        <v/>
      </c>
      <c r="N141" t="b">
        <f>AND(tbl_BT[[#This Row],[Ist_BT_Prüfung]],tbl_BT[[#This Row],[BT_AT_Anzahl]]&gt;0)</f>
        <v>0</v>
      </c>
      <c r="O141" t="b">
        <f>AND(tbl_BT[[#This Row],[Ist_BT_Ergebnis]],tbl_BT[[#This Row],[Ist_AT]])</f>
        <v>0</v>
      </c>
    </row>
    <row r="142" spans="1:15" x14ac:dyDescent="0.3">
      <c r="A142" s="3">
        <v>45062</v>
      </c>
      <c r="B142">
        <f>WEEKDAY(tbl_BT[[#This Row],[Datum]],2)</f>
        <v>2</v>
      </c>
      <c r="C142" t="b">
        <f>COUNTIFS(tbl_FT[Datum],tbl_BT[[#This Row],[Datum]])&gt;0</f>
        <v>0</v>
      </c>
      <c r="D142" t="str">
        <f>IF(tbl_BT[[#This Row],[Ist_FT]],INDEX(tbl_FT[Bezeichner],MATCH(tbl_BT[[#This Row],[Datum]],tbl_FT[Datum],0)),"")</f>
        <v/>
      </c>
      <c r="E142" s="6" t="b">
        <f>AND(tbl_BT[[#This Row],[Wochentag]]&lt;=5,NOT(tbl_BT[[#This Row],[Ist_FT]]))</f>
        <v>1</v>
      </c>
      <c r="F142" s="6" t="b">
        <f>NOT(tbl_BT[[#This Row],[Ist_AT]])</f>
        <v>0</v>
      </c>
      <c r="G142" s="3">
        <f>IF(tbl_BT[[#This Row],[Ist_AT]],IFERROR(_xlfn.AGGREGATE(14,6,tbl_BT[Datum]/((tbl_BT[Datum]&lt;tbl_BT[[#This Row],[Datum]])*tbl_BT[Ist_Frei]),1),""),"")</f>
        <v>45060</v>
      </c>
      <c r="H142" s="3">
        <f>IF(tbl_BT[[#This Row],[Ist_AT]],IFERROR(_xlfn.AGGREGATE(15,6,tbl_BT[Datum]/((tbl_BT[Datum]&gt;tbl_BT[[#This Row],[Datum]])*tbl_BT[Ist_Frei]),1),""),"")</f>
        <v>45064</v>
      </c>
      <c r="I142" s="7">
        <f>IFERROR(tbl_BT[[#This Row],[AT_frei_nach]]-tbl_BT[[#This Row],[AT_frei_vor]]-1,"")</f>
        <v>3</v>
      </c>
      <c r="J142" t="b">
        <f>OR(tbl_BT[[#This Row],[Ist_Frei]],tbl_BT[[#This Row],[AT_Anzahl]]=1)</f>
        <v>0</v>
      </c>
      <c r="K142" s="1" t="str">
        <f>IF(tbl_BT[[#This Row],[Ist_BT_Prüfung]],IFERROR(_xlfn.AGGREGATE(14,6,tbl_BT[Datum]/((tbl_BT[Datum]&lt;tbl_BT[[#This Row],[Datum]])*NOT(tbl_BT[Ist_BT_Prüfung])),1),""),"")</f>
        <v/>
      </c>
      <c r="L142" s="1" t="str">
        <f>IF(tbl_BT[[#This Row],[Ist_BT_Prüfung]],IFERROR(_xlfn.AGGREGATE(15,6,tbl_BT[Datum]/((tbl_BT[Datum]&gt;tbl_BT[[#This Row],[Datum]])*NOT(tbl_BT[Ist_BT_Prüfung])),1),""),"")</f>
        <v/>
      </c>
      <c r="M142" s="2" t="str">
        <f>IF(tbl_BT[[#This Row],[Ist_BT_Prüfung]],COUNTIFS(tbl_BT[Datum],"&gt;"&amp;tbl_BT[[#This Row],[BT_AT_vor]],tbl_BT[Datum],"&lt;"&amp;tbl_BT[[#This Row],[BT_AT_nach]],tbl_BT[Ist_AT],TRUE),"")</f>
        <v/>
      </c>
      <c r="N142" t="b">
        <f>AND(tbl_BT[[#This Row],[Ist_BT_Prüfung]],tbl_BT[[#This Row],[BT_AT_Anzahl]]&gt;0)</f>
        <v>0</v>
      </c>
      <c r="O142" t="b">
        <f>AND(tbl_BT[[#This Row],[Ist_BT_Ergebnis]],tbl_BT[[#This Row],[Ist_AT]])</f>
        <v>0</v>
      </c>
    </row>
    <row r="143" spans="1:15" x14ac:dyDescent="0.3">
      <c r="A143" s="3">
        <v>45063</v>
      </c>
      <c r="B143">
        <f>WEEKDAY(tbl_BT[[#This Row],[Datum]],2)</f>
        <v>3</v>
      </c>
      <c r="C143" t="b">
        <f>COUNTIFS(tbl_FT[Datum],tbl_BT[[#This Row],[Datum]])&gt;0</f>
        <v>0</v>
      </c>
      <c r="D143" t="str">
        <f>IF(tbl_BT[[#This Row],[Ist_FT]],INDEX(tbl_FT[Bezeichner],MATCH(tbl_BT[[#This Row],[Datum]],tbl_FT[Datum],0)),"")</f>
        <v/>
      </c>
      <c r="E143" s="6" t="b">
        <f>AND(tbl_BT[[#This Row],[Wochentag]]&lt;=5,NOT(tbl_BT[[#This Row],[Ist_FT]]))</f>
        <v>1</v>
      </c>
      <c r="F143" s="6" t="b">
        <f>NOT(tbl_BT[[#This Row],[Ist_AT]])</f>
        <v>0</v>
      </c>
      <c r="G143" s="3">
        <f>IF(tbl_BT[[#This Row],[Ist_AT]],IFERROR(_xlfn.AGGREGATE(14,6,tbl_BT[Datum]/((tbl_BT[Datum]&lt;tbl_BT[[#This Row],[Datum]])*tbl_BT[Ist_Frei]),1),""),"")</f>
        <v>45060</v>
      </c>
      <c r="H143" s="3">
        <f>IF(tbl_BT[[#This Row],[Ist_AT]],IFERROR(_xlfn.AGGREGATE(15,6,tbl_BT[Datum]/((tbl_BT[Datum]&gt;tbl_BT[[#This Row],[Datum]])*tbl_BT[Ist_Frei]),1),""),"")</f>
        <v>45064</v>
      </c>
      <c r="I143" s="7">
        <f>IFERROR(tbl_BT[[#This Row],[AT_frei_nach]]-tbl_BT[[#This Row],[AT_frei_vor]]-1,"")</f>
        <v>3</v>
      </c>
      <c r="J143" t="b">
        <f>OR(tbl_BT[[#This Row],[Ist_Frei]],tbl_BT[[#This Row],[AT_Anzahl]]=1)</f>
        <v>0</v>
      </c>
      <c r="K143" s="1" t="str">
        <f>IF(tbl_BT[[#This Row],[Ist_BT_Prüfung]],IFERROR(_xlfn.AGGREGATE(14,6,tbl_BT[Datum]/((tbl_BT[Datum]&lt;tbl_BT[[#This Row],[Datum]])*NOT(tbl_BT[Ist_BT_Prüfung])),1),""),"")</f>
        <v/>
      </c>
      <c r="L143" s="1" t="str">
        <f>IF(tbl_BT[[#This Row],[Ist_BT_Prüfung]],IFERROR(_xlfn.AGGREGATE(15,6,tbl_BT[Datum]/((tbl_BT[Datum]&gt;tbl_BT[[#This Row],[Datum]])*NOT(tbl_BT[Ist_BT_Prüfung])),1),""),"")</f>
        <v/>
      </c>
      <c r="M143" s="2" t="str">
        <f>IF(tbl_BT[[#This Row],[Ist_BT_Prüfung]],COUNTIFS(tbl_BT[Datum],"&gt;"&amp;tbl_BT[[#This Row],[BT_AT_vor]],tbl_BT[Datum],"&lt;"&amp;tbl_BT[[#This Row],[BT_AT_nach]],tbl_BT[Ist_AT],TRUE),"")</f>
        <v/>
      </c>
      <c r="N143" t="b">
        <f>AND(tbl_BT[[#This Row],[Ist_BT_Prüfung]],tbl_BT[[#This Row],[BT_AT_Anzahl]]&gt;0)</f>
        <v>0</v>
      </c>
      <c r="O143" t="b">
        <f>AND(tbl_BT[[#This Row],[Ist_BT_Ergebnis]],tbl_BT[[#This Row],[Ist_AT]])</f>
        <v>0</v>
      </c>
    </row>
    <row r="144" spans="1:15" x14ac:dyDescent="0.3">
      <c r="A144" s="3">
        <v>45064</v>
      </c>
      <c r="B144">
        <f>WEEKDAY(tbl_BT[[#This Row],[Datum]],2)</f>
        <v>4</v>
      </c>
      <c r="C144" t="b">
        <f>COUNTIFS(tbl_FT[Datum],tbl_BT[[#This Row],[Datum]])&gt;0</f>
        <v>1</v>
      </c>
      <c r="D144" t="str">
        <f>IF(tbl_BT[[#This Row],[Ist_FT]],INDEX(tbl_FT[Bezeichner],MATCH(tbl_BT[[#This Row],[Datum]],tbl_FT[Datum],0)),"")</f>
        <v>Himmelfahrt</v>
      </c>
      <c r="E144" s="6" t="b">
        <f>AND(tbl_BT[[#This Row],[Wochentag]]&lt;=5,NOT(tbl_BT[[#This Row],[Ist_FT]]))</f>
        <v>0</v>
      </c>
      <c r="F144" s="6" t="b">
        <f>NOT(tbl_BT[[#This Row],[Ist_AT]])</f>
        <v>1</v>
      </c>
      <c r="G144" s="3" t="str">
        <f>IF(tbl_BT[[#This Row],[Ist_AT]],IFERROR(_xlfn.AGGREGATE(14,6,tbl_BT[Datum]/((tbl_BT[Datum]&lt;tbl_BT[[#This Row],[Datum]])*tbl_BT[Ist_Frei]),1),""),"")</f>
        <v/>
      </c>
      <c r="H144" s="3" t="str">
        <f>IF(tbl_BT[[#This Row],[Ist_AT]],IFERROR(_xlfn.AGGREGATE(15,6,tbl_BT[Datum]/((tbl_BT[Datum]&gt;tbl_BT[[#This Row],[Datum]])*tbl_BT[Ist_Frei]),1),""),"")</f>
        <v/>
      </c>
      <c r="I144" s="7" t="str">
        <f>IFERROR(tbl_BT[[#This Row],[AT_frei_nach]]-tbl_BT[[#This Row],[AT_frei_vor]]-1,"")</f>
        <v/>
      </c>
      <c r="J144" t="b">
        <f>OR(tbl_BT[[#This Row],[Ist_Frei]],tbl_BT[[#This Row],[AT_Anzahl]]=1)</f>
        <v>1</v>
      </c>
      <c r="K144" s="1">
        <f>IF(tbl_BT[[#This Row],[Ist_BT_Prüfung]],IFERROR(_xlfn.AGGREGATE(14,6,tbl_BT[Datum]/((tbl_BT[Datum]&lt;tbl_BT[[#This Row],[Datum]])*NOT(tbl_BT[Ist_BT_Prüfung])),1),""),"")</f>
        <v>45063</v>
      </c>
      <c r="L144" s="1">
        <f>IF(tbl_BT[[#This Row],[Ist_BT_Prüfung]],IFERROR(_xlfn.AGGREGATE(15,6,tbl_BT[Datum]/((tbl_BT[Datum]&gt;tbl_BT[[#This Row],[Datum]])*NOT(tbl_BT[Ist_BT_Prüfung])),1),""),"")</f>
        <v>45068</v>
      </c>
      <c r="M144" s="2">
        <f>IF(tbl_BT[[#This Row],[Ist_BT_Prüfung]],COUNTIFS(tbl_BT[Datum],"&gt;"&amp;tbl_BT[[#This Row],[BT_AT_vor]],tbl_BT[Datum],"&lt;"&amp;tbl_BT[[#This Row],[BT_AT_nach]],tbl_BT[Ist_AT],TRUE),"")</f>
        <v>1</v>
      </c>
      <c r="N144" t="b">
        <f>AND(tbl_BT[[#This Row],[Ist_BT_Prüfung]],tbl_BT[[#This Row],[BT_AT_Anzahl]]&gt;0)</f>
        <v>1</v>
      </c>
      <c r="O144" t="b">
        <f>AND(tbl_BT[[#This Row],[Ist_BT_Ergebnis]],tbl_BT[[#This Row],[Ist_AT]])</f>
        <v>0</v>
      </c>
    </row>
    <row r="145" spans="1:15" x14ac:dyDescent="0.3">
      <c r="A145" s="3">
        <v>45065</v>
      </c>
      <c r="B145">
        <f>WEEKDAY(tbl_BT[[#This Row],[Datum]],2)</f>
        <v>5</v>
      </c>
      <c r="C145" t="b">
        <f>COUNTIFS(tbl_FT[Datum],tbl_BT[[#This Row],[Datum]])&gt;0</f>
        <v>0</v>
      </c>
      <c r="D145" t="str">
        <f>IF(tbl_BT[[#This Row],[Ist_FT]],INDEX(tbl_FT[Bezeichner],MATCH(tbl_BT[[#This Row],[Datum]],tbl_FT[Datum],0)),"")</f>
        <v/>
      </c>
      <c r="E145" s="6" t="b">
        <f>AND(tbl_BT[[#This Row],[Wochentag]]&lt;=5,NOT(tbl_BT[[#This Row],[Ist_FT]]))</f>
        <v>1</v>
      </c>
      <c r="F145" s="6" t="b">
        <f>NOT(tbl_BT[[#This Row],[Ist_AT]])</f>
        <v>0</v>
      </c>
      <c r="G145" s="3">
        <f>IF(tbl_BT[[#This Row],[Ist_AT]],IFERROR(_xlfn.AGGREGATE(14,6,tbl_BT[Datum]/((tbl_BT[Datum]&lt;tbl_BT[[#This Row],[Datum]])*tbl_BT[Ist_Frei]),1),""),"")</f>
        <v>45064</v>
      </c>
      <c r="H145" s="3">
        <f>IF(tbl_BT[[#This Row],[Ist_AT]],IFERROR(_xlfn.AGGREGATE(15,6,tbl_BT[Datum]/((tbl_BT[Datum]&gt;tbl_BT[[#This Row],[Datum]])*tbl_BT[Ist_Frei]),1),""),"")</f>
        <v>45066</v>
      </c>
      <c r="I145" s="7">
        <f>IFERROR(tbl_BT[[#This Row],[AT_frei_nach]]-tbl_BT[[#This Row],[AT_frei_vor]]-1,"")</f>
        <v>1</v>
      </c>
      <c r="J145" t="b">
        <f>OR(tbl_BT[[#This Row],[Ist_Frei]],tbl_BT[[#This Row],[AT_Anzahl]]=1)</f>
        <v>1</v>
      </c>
      <c r="K145" s="1">
        <f>IF(tbl_BT[[#This Row],[Ist_BT_Prüfung]],IFERROR(_xlfn.AGGREGATE(14,6,tbl_BT[Datum]/((tbl_BT[Datum]&lt;tbl_BT[[#This Row],[Datum]])*NOT(tbl_BT[Ist_BT_Prüfung])),1),""),"")</f>
        <v>45063</v>
      </c>
      <c r="L145" s="1">
        <f>IF(tbl_BT[[#This Row],[Ist_BT_Prüfung]],IFERROR(_xlfn.AGGREGATE(15,6,tbl_BT[Datum]/((tbl_BT[Datum]&gt;tbl_BT[[#This Row],[Datum]])*NOT(tbl_BT[Ist_BT_Prüfung])),1),""),"")</f>
        <v>45068</v>
      </c>
      <c r="M145" s="2">
        <f>IF(tbl_BT[[#This Row],[Ist_BT_Prüfung]],COUNTIFS(tbl_BT[Datum],"&gt;"&amp;tbl_BT[[#This Row],[BT_AT_vor]],tbl_BT[Datum],"&lt;"&amp;tbl_BT[[#This Row],[BT_AT_nach]],tbl_BT[Ist_AT],TRUE),"")</f>
        <v>1</v>
      </c>
      <c r="N145" t="b">
        <f>AND(tbl_BT[[#This Row],[Ist_BT_Prüfung]],tbl_BT[[#This Row],[BT_AT_Anzahl]]&gt;0)</f>
        <v>1</v>
      </c>
      <c r="O145" t="b">
        <f>AND(tbl_BT[[#This Row],[Ist_BT_Ergebnis]],tbl_BT[[#This Row],[Ist_AT]])</f>
        <v>1</v>
      </c>
    </row>
    <row r="146" spans="1:15" x14ac:dyDescent="0.3">
      <c r="A146" s="3">
        <v>45066</v>
      </c>
      <c r="B146">
        <f>WEEKDAY(tbl_BT[[#This Row],[Datum]],2)</f>
        <v>6</v>
      </c>
      <c r="C146" t="b">
        <f>COUNTIFS(tbl_FT[Datum],tbl_BT[[#This Row],[Datum]])&gt;0</f>
        <v>0</v>
      </c>
      <c r="D146" t="str">
        <f>IF(tbl_BT[[#This Row],[Ist_FT]],INDEX(tbl_FT[Bezeichner],MATCH(tbl_BT[[#This Row],[Datum]],tbl_FT[Datum],0)),"")</f>
        <v/>
      </c>
      <c r="E146" s="6" t="b">
        <f>AND(tbl_BT[[#This Row],[Wochentag]]&lt;=5,NOT(tbl_BT[[#This Row],[Ist_FT]]))</f>
        <v>0</v>
      </c>
      <c r="F146" s="6" t="b">
        <f>NOT(tbl_BT[[#This Row],[Ist_AT]])</f>
        <v>1</v>
      </c>
      <c r="G146" s="3" t="str">
        <f>IF(tbl_BT[[#This Row],[Ist_AT]],IFERROR(_xlfn.AGGREGATE(14,6,tbl_BT[Datum]/((tbl_BT[Datum]&lt;tbl_BT[[#This Row],[Datum]])*tbl_BT[Ist_Frei]),1),""),"")</f>
        <v/>
      </c>
      <c r="H146" s="3" t="str">
        <f>IF(tbl_BT[[#This Row],[Ist_AT]],IFERROR(_xlfn.AGGREGATE(15,6,tbl_BT[Datum]/((tbl_BT[Datum]&gt;tbl_BT[[#This Row],[Datum]])*tbl_BT[Ist_Frei]),1),""),"")</f>
        <v/>
      </c>
      <c r="I146" s="7" t="str">
        <f>IFERROR(tbl_BT[[#This Row],[AT_frei_nach]]-tbl_BT[[#This Row],[AT_frei_vor]]-1,"")</f>
        <v/>
      </c>
      <c r="J146" t="b">
        <f>OR(tbl_BT[[#This Row],[Ist_Frei]],tbl_BT[[#This Row],[AT_Anzahl]]=1)</f>
        <v>1</v>
      </c>
      <c r="K146" s="1">
        <f>IF(tbl_BT[[#This Row],[Ist_BT_Prüfung]],IFERROR(_xlfn.AGGREGATE(14,6,tbl_BT[Datum]/((tbl_BT[Datum]&lt;tbl_BT[[#This Row],[Datum]])*NOT(tbl_BT[Ist_BT_Prüfung])),1),""),"")</f>
        <v>45063</v>
      </c>
      <c r="L146" s="1">
        <f>IF(tbl_BT[[#This Row],[Ist_BT_Prüfung]],IFERROR(_xlfn.AGGREGATE(15,6,tbl_BT[Datum]/((tbl_BT[Datum]&gt;tbl_BT[[#This Row],[Datum]])*NOT(tbl_BT[Ist_BT_Prüfung])),1),""),"")</f>
        <v>45068</v>
      </c>
      <c r="M146" s="2">
        <f>IF(tbl_BT[[#This Row],[Ist_BT_Prüfung]],COUNTIFS(tbl_BT[Datum],"&gt;"&amp;tbl_BT[[#This Row],[BT_AT_vor]],tbl_BT[Datum],"&lt;"&amp;tbl_BT[[#This Row],[BT_AT_nach]],tbl_BT[Ist_AT],TRUE),"")</f>
        <v>1</v>
      </c>
      <c r="N146" t="b">
        <f>AND(tbl_BT[[#This Row],[Ist_BT_Prüfung]],tbl_BT[[#This Row],[BT_AT_Anzahl]]&gt;0)</f>
        <v>1</v>
      </c>
      <c r="O146" t="b">
        <f>AND(tbl_BT[[#This Row],[Ist_BT_Ergebnis]],tbl_BT[[#This Row],[Ist_AT]])</f>
        <v>0</v>
      </c>
    </row>
    <row r="147" spans="1:15" x14ac:dyDescent="0.3">
      <c r="A147" s="3">
        <v>45067</v>
      </c>
      <c r="B147">
        <f>WEEKDAY(tbl_BT[[#This Row],[Datum]],2)</f>
        <v>7</v>
      </c>
      <c r="C147" t="b">
        <f>COUNTIFS(tbl_FT[Datum],tbl_BT[[#This Row],[Datum]])&gt;0</f>
        <v>0</v>
      </c>
      <c r="D147" t="str">
        <f>IF(tbl_BT[[#This Row],[Ist_FT]],INDEX(tbl_FT[Bezeichner],MATCH(tbl_BT[[#This Row],[Datum]],tbl_FT[Datum],0)),"")</f>
        <v/>
      </c>
      <c r="E147" s="6" t="b">
        <f>AND(tbl_BT[[#This Row],[Wochentag]]&lt;=5,NOT(tbl_BT[[#This Row],[Ist_FT]]))</f>
        <v>0</v>
      </c>
      <c r="F147" s="6" t="b">
        <f>NOT(tbl_BT[[#This Row],[Ist_AT]])</f>
        <v>1</v>
      </c>
      <c r="G147" s="3" t="str">
        <f>IF(tbl_BT[[#This Row],[Ist_AT]],IFERROR(_xlfn.AGGREGATE(14,6,tbl_BT[Datum]/((tbl_BT[Datum]&lt;tbl_BT[[#This Row],[Datum]])*tbl_BT[Ist_Frei]),1),""),"")</f>
        <v/>
      </c>
      <c r="H147" s="3" t="str">
        <f>IF(tbl_BT[[#This Row],[Ist_AT]],IFERROR(_xlfn.AGGREGATE(15,6,tbl_BT[Datum]/((tbl_BT[Datum]&gt;tbl_BT[[#This Row],[Datum]])*tbl_BT[Ist_Frei]),1),""),"")</f>
        <v/>
      </c>
      <c r="I147" s="7" t="str">
        <f>IFERROR(tbl_BT[[#This Row],[AT_frei_nach]]-tbl_BT[[#This Row],[AT_frei_vor]]-1,"")</f>
        <v/>
      </c>
      <c r="J147" t="b">
        <f>OR(tbl_BT[[#This Row],[Ist_Frei]],tbl_BT[[#This Row],[AT_Anzahl]]=1)</f>
        <v>1</v>
      </c>
      <c r="K147" s="1">
        <f>IF(tbl_BT[[#This Row],[Ist_BT_Prüfung]],IFERROR(_xlfn.AGGREGATE(14,6,tbl_BT[Datum]/((tbl_BT[Datum]&lt;tbl_BT[[#This Row],[Datum]])*NOT(tbl_BT[Ist_BT_Prüfung])),1),""),"")</f>
        <v>45063</v>
      </c>
      <c r="L147" s="1">
        <f>IF(tbl_BT[[#This Row],[Ist_BT_Prüfung]],IFERROR(_xlfn.AGGREGATE(15,6,tbl_BT[Datum]/((tbl_BT[Datum]&gt;tbl_BT[[#This Row],[Datum]])*NOT(tbl_BT[Ist_BT_Prüfung])),1),""),"")</f>
        <v>45068</v>
      </c>
      <c r="M147" s="2">
        <f>IF(tbl_BT[[#This Row],[Ist_BT_Prüfung]],COUNTIFS(tbl_BT[Datum],"&gt;"&amp;tbl_BT[[#This Row],[BT_AT_vor]],tbl_BT[Datum],"&lt;"&amp;tbl_BT[[#This Row],[BT_AT_nach]],tbl_BT[Ist_AT],TRUE),"")</f>
        <v>1</v>
      </c>
      <c r="N147" t="b">
        <f>AND(tbl_BT[[#This Row],[Ist_BT_Prüfung]],tbl_BT[[#This Row],[BT_AT_Anzahl]]&gt;0)</f>
        <v>1</v>
      </c>
      <c r="O147" t="b">
        <f>AND(tbl_BT[[#This Row],[Ist_BT_Ergebnis]],tbl_BT[[#This Row],[Ist_AT]])</f>
        <v>0</v>
      </c>
    </row>
    <row r="148" spans="1:15" x14ac:dyDescent="0.3">
      <c r="A148" s="3">
        <v>45068</v>
      </c>
      <c r="B148">
        <f>WEEKDAY(tbl_BT[[#This Row],[Datum]],2)</f>
        <v>1</v>
      </c>
      <c r="C148" t="b">
        <f>COUNTIFS(tbl_FT[Datum],tbl_BT[[#This Row],[Datum]])&gt;0</f>
        <v>0</v>
      </c>
      <c r="D148" t="str">
        <f>IF(tbl_BT[[#This Row],[Ist_FT]],INDEX(tbl_FT[Bezeichner],MATCH(tbl_BT[[#This Row],[Datum]],tbl_FT[Datum],0)),"")</f>
        <v/>
      </c>
      <c r="E148" s="6" t="b">
        <f>AND(tbl_BT[[#This Row],[Wochentag]]&lt;=5,NOT(tbl_BT[[#This Row],[Ist_FT]]))</f>
        <v>1</v>
      </c>
      <c r="F148" s="6" t="b">
        <f>NOT(tbl_BT[[#This Row],[Ist_AT]])</f>
        <v>0</v>
      </c>
      <c r="G148" s="3">
        <f>IF(tbl_BT[[#This Row],[Ist_AT]],IFERROR(_xlfn.AGGREGATE(14,6,tbl_BT[Datum]/((tbl_BT[Datum]&lt;tbl_BT[[#This Row],[Datum]])*tbl_BT[Ist_Frei]),1),""),"")</f>
        <v>45067</v>
      </c>
      <c r="H148" s="3">
        <f>IF(tbl_BT[[#This Row],[Ist_AT]],IFERROR(_xlfn.AGGREGATE(15,6,tbl_BT[Datum]/((tbl_BT[Datum]&gt;tbl_BT[[#This Row],[Datum]])*tbl_BT[Ist_Frei]),1),""),"")</f>
        <v>45073</v>
      </c>
      <c r="I148" s="7">
        <f>IFERROR(tbl_BT[[#This Row],[AT_frei_nach]]-tbl_BT[[#This Row],[AT_frei_vor]]-1,"")</f>
        <v>5</v>
      </c>
      <c r="J148" t="b">
        <f>OR(tbl_BT[[#This Row],[Ist_Frei]],tbl_BT[[#This Row],[AT_Anzahl]]=1)</f>
        <v>0</v>
      </c>
      <c r="K148" s="1" t="str">
        <f>IF(tbl_BT[[#This Row],[Ist_BT_Prüfung]],IFERROR(_xlfn.AGGREGATE(14,6,tbl_BT[Datum]/((tbl_BT[Datum]&lt;tbl_BT[[#This Row],[Datum]])*NOT(tbl_BT[Ist_BT_Prüfung])),1),""),"")</f>
        <v/>
      </c>
      <c r="L148" s="1" t="str">
        <f>IF(tbl_BT[[#This Row],[Ist_BT_Prüfung]],IFERROR(_xlfn.AGGREGATE(15,6,tbl_BT[Datum]/((tbl_BT[Datum]&gt;tbl_BT[[#This Row],[Datum]])*NOT(tbl_BT[Ist_BT_Prüfung])),1),""),"")</f>
        <v/>
      </c>
      <c r="M148" s="2" t="str">
        <f>IF(tbl_BT[[#This Row],[Ist_BT_Prüfung]],COUNTIFS(tbl_BT[Datum],"&gt;"&amp;tbl_BT[[#This Row],[BT_AT_vor]],tbl_BT[Datum],"&lt;"&amp;tbl_BT[[#This Row],[BT_AT_nach]],tbl_BT[Ist_AT],TRUE),"")</f>
        <v/>
      </c>
      <c r="N148" t="b">
        <f>AND(tbl_BT[[#This Row],[Ist_BT_Prüfung]],tbl_BT[[#This Row],[BT_AT_Anzahl]]&gt;0)</f>
        <v>0</v>
      </c>
      <c r="O148" t="b">
        <f>AND(tbl_BT[[#This Row],[Ist_BT_Ergebnis]],tbl_BT[[#This Row],[Ist_AT]])</f>
        <v>0</v>
      </c>
    </row>
    <row r="149" spans="1:15" x14ac:dyDescent="0.3">
      <c r="A149" s="3">
        <v>45069</v>
      </c>
      <c r="B149">
        <f>WEEKDAY(tbl_BT[[#This Row],[Datum]],2)</f>
        <v>2</v>
      </c>
      <c r="C149" t="b">
        <f>COUNTIFS(tbl_FT[Datum],tbl_BT[[#This Row],[Datum]])&gt;0</f>
        <v>0</v>
      </c>
      <c r="D149" t="str">
        <f>IF(tbl_BT[[#This Row],[Ist_FT]],INDEX(tbl_FT[Bezeichner],MATCH(tbl_BT[[#This Row],[Datum]],tbl_FT[Datum],0)),"")</f>
        <v/>
      </c>
      <c r="E149" s="6" t="b">
        <f>AND(tbl_BT[[#This Row],[Wochentag]]&lt;=5,NOT(tbl_BT[[#This Row],[Ist_FT]]))</f>
        <v>1</v>
      </c>
      <c r="F149" s="6" t="b">
        <f>NOT(tbl_BT[[#This Row],[Ist_AT]])</f>
        <v>0</v>
      </c>
      <c r="G149" s="3">
        <f>IF(tbl_BT[[#This Row],[Ist_AT]],IFERROR(_xlfn.AGGREGATE(14,6,tbl_BT[Datum]/((tbl_BT[Datum]&lt;tbl_BT[[#This Row],[Datum]])*tbl_BT[Ist_Frei]),1),""),"")</f>
        <v>45067</v>
      </c>
      <c r="H149" s="3">
        <f>IF(tbl_BT[[#This Row],[Ist_AT]],IFERROR(_xlfn.AGGREGATE(15,6,tbl_BT[Datum]/((tbl_BT[Datum]&gt;tbl_BT[[#This Row],[Datum]])*tbl_BT[Ist_Frei]),1),""),"")</f>
        <v>45073</v>
      </c>
      <c r="I149" s="7">
        <f>IFERROR(tbl_BT[[#This Row],[AT_frei_nach]]-tbl_BT[[#This Row],[AT_frei_vor]]-1,"")</f>
        <v>5</v>
      </c>
      <c r="J149" t="b">
        <f>OR(tbl_BT[[#This Row],[Ist_Frei]],tbl_BT[[#This Row],[AT_Anzahl]]=1)</f>
        <v>0</v>
      </c>
      <c r="K149" s="1" t="str">
        <f>IF(tbl_BT[[#This Row],[Ist_BT_Prüfung]],IFERROR(_xlfn.AGGREGATE(14,6,tbl_BT[Datum]/((tbl_BT[Datum]&lt;tbl_BT[[#This Row],[Datum]])*NOT(tbl_BT[Ist_BT_Prüfung])),1),""),"")</f>
        <v/>
      </c>
      <c r="L149" s="1" t="str">
        <f>IF(tbl_BT[[#This Row],[Ist_BT_Prüfung]],IFERROR(_xlfn.AGGREGATE(15,6,tbl_BT[Datum]/((tbl_BT[Datum]&gt;tbl_BT[[#This Row],[Datum]])*NOT(tbl_BT[Ist_BT_Prüfung])),1),""),"")</f>
        <v/>
      </c>
      <c r="M149" s="2" t="str">
        <f>IF(tbl_BT[[#This Row],[Ist_BT_Prüfung]],COUNTIFS(tbl_BT[Datum],"&gt;"&amp;tbl_BT[[#This Row],[BT_AT_vor]],tbl_BT[Datum],"&lt;"&amp;tbl_BT[[#This Row],[BT_AT_nach]],tbl_BT[Ist_AT],TRUE),"")</f>
        <v/>
      </c>
      <c r="N149" t="b">
        <f>AND(tbl_BT[[#This Row],[Ist_BT_Prüfung]],tbl_BT[[#This Row],[BT_AT_Anzahl]]&gt;0)</f>
        <v>0</v>
      </c>
      <c r="O149" t="b">
        <f>AND(tbl_BT[[#This Row],[Ist_BT_Ergebnis]],tbl_BT[[#This Row],[Ist_AT]])</f>
        <v>0</v>
      </c>
    </row>
    <row r="150" spans="1:15" x14ac:dyDescent="0.3">
      <c r="A150" s="3">
        <v>45070</v>
      </c>
      <c r="B150">
        <f>WEEKDAY(tbl_BT[[#This Row],[Datum]],2)</f>
        <v>3</v>
      </c>
      <c r="C150" t="b">
        <f>COUNTIFS(tbl_FT[Datum],tbl_BT[[#This Row],[Datum]])&gt;0</f>
        <v>0</v>
      </c>
      <c r="D150" t="str">
        <f>IF(tbl_BT[[#This Row],[Ist_FT]],INDEX(tbl_FT[Bezeichner],MATCH(tbl_BT[[#This Row],[Datum]],tbl_FT[Datum],0)),"")</f>
        <v/>
      </c>
      <c r="E150" s="6" t="b">
        <f>AND(tbl_BT[[#This Row],[Wochentag]]&lt;=5,NOT(tbl_BT[[#This Row],[Ist_FT]]))</f>
        <v>1</v>
      </c>
      <c r="F150" s="6" t="b">
        <f>NOT(tbl_BT[[#This Row],[Ist_AT]])</f>
        <v>0</v>
      </c>
      <c r="G150" s="3">
        <f>IF(tbl_BT[[#This Row],[Ist_AT]],IFERROR(_xlfn.AGGREGATE(14,6,tbl_BT[Datum]/((tbl_BT[Datum]&lt;tbl_BT[[#This Row],[Datum]])*tbl_BT[Ist_Frei]),1),""),"")</f>
        <v>45067</v>
      </c>
      <c r="H150" s="3">
        <f>IF(tbl_BT[[#This Row],[Ist_AT]],IFERROR(_xlfn.AGGREGATE(15,6,tbl_BT[Datum]/((tbl_BT[Datum]&gt;tbl_BT[[#This Row],[Datum]])*tbl_BT[Ist_Frei]),1),""),"")</f>
        <v>45073</v>
      </c>
      <c r="I150" s="7">
        <f>IFERROR(tbl_BT[[#This Row],[AT_frei_nach]]-tbl_BT[[#This Row],[AT_frei_vor]]-1,"")</f>
        <v>5</v>
      </c>
      <c r="J150" t="b">
        <f>OR(tbl_BT[[#This Row],[Ist_Frei]],tbl_BT[[#This Row],[AT_Anzahl]]=1)</f>
        <v>0</v>
      </c>
      <c r="K150" s="1" t="str">
        <f>IF(tbl_BT[[#This Row],[Ist_BT_Prüfung]],IFERROR(_xlfn.AGGREGATE(14,6,tbl_BT[Datum]/((tbl_BT[Datum]&lt;tbl_BT[[#This Row],[Datum]])*NOT(tbl_BT[Ist_BT_Prüfung])),1),""),"")</f>
        <v/>
      </c>
      <c r="L150" s="1" t="str">
        <f>IF(tbl_BT[[#This Row],[Ist_BT_Prüfung]],IFERROR(_xlfn.AGGREGATE(15,6,tbl_BT[Datum]/((tbl_BT[Datum]&gt;tbl_BT[[#This Row],[Datum]])*NOT(tbl_BT[Ist_BT_Prüfung])),1),""),"")</f>
        <v/>
      </c>
      <c r="M150" s="2" t="str">
        <f>IF(tbl_BT[[#This Row],[Ist_BT_Prüfung]],COUNTIFS(tbl_BT[Datum],"&gt;"&amp;tbl_BT[[#This Row],[BT_AT_vor]],tbl_BT[Datum],"&lt;"&amp;tbl_BT[[#This Row],[BT_AT_nach]],tbl_BT[Ist_AT],TRUE),"")</f>
        <v/>
      </c>
      <c r="N150" t="b">
        <f>AND(tbl_BT[[#This Row],[Ist_BT_Prüfung]],tbl_BT[[#This Row],[BT_AT_Anzahl]]&gt;0)</f>
        <v>0</v>
      </c>
      <c r="O150" t="b">
        <f>AND(tbl_BT[[#This Row],[Ist_BT_Ergebnis]],tbl_BT[[#This Row],[Ist_AT]])</f>
        <v>0</v>
      </c>
    </row>
    <row r="151" spans="1:15" x14ac:dyDescent="0.3">
      <c r="A151" s="3">
        <v>45071</v>
      </c>
      <c r="B151">
        <f>WEEKDAY(tbl_BT[[#This Row],[Datum]],2)</f>
        <v>4</v>
      </c>
      <c r="C151" t="b">
        <f>COUNTIFS(tbl_FT[Datum],tbl_BT[[#This Row],[Datum]])&gt;0</f>
        <v>0</v>
      </c>
      <c r="D151" t="str">
        <f>IF(tbl_BT[[#This Row],[Ist_FT]],INDEX(tbl_FT[Bezeichner],MATCH(tbl_BT[[#This Row],[Datum]],tbl_FT[Datum],0)),"")</f>
        <v/>
      </c>
      <c r="E151" s="6" t="b">
        <f>AND(tbl_BT[[#This Row],[Wochentag]]&lt;=5,NOT(tbl_BT[[#This Row],[Ist_FT]]))</f>
        <v>1</v>
      </c>
      <c r="F151" s="6" t="b">
        <f>NOT(tbl_BT[[#This Row],[Ist_AT]])</f>
        <v>0</v>
      </c>
      <c r="G151" s="3">
        <f>IF(tbl_BT[[#This Row],[Ist_AT]],IFERROR(_xlfn.AGGREGATE(14,6,tbl_BT[Datum]/((tbl_BT[Datum]&lt;tbl_BT[[#This Row],[Datum]])*tbl_BT[Ist_Frei]),1),""),"")</f>
        <v>45067</v>
      </c>
      <c r="H151" s="3">
        <f>IF(tbl_BT[[#This Row],[Ist_AT]],IFERROR(_xlfn.AGGREGATE(15,6,tbl_BT[Datum]/((tbl_BT[Datum]&gt;tbl_BT[[#This Row],[Datum]])*tbl_BT[Ist_Frei]),1),""),"")</f>
        <v>45073</v>
      </c>
      <c r="I151" s="7">
        <f>IFERROR(tbl_BT[[#This Row],[AT_frei_nach]]-tbl_BT[[#This Row],[AT_frei_vor]]-1,"")</f>
        <v>5</v>
      </c>
      <c r="J151" t="b">
        <f>OR(tbl_BT[[#This Row],[Ist_Frei]],tbl_BT[[#This Row],[AT_Anzahl]]=1)</f>
        <v>0</v>
      </c>
      <c r="K151" s="1" t="str">
        <f>IF(tbl_BT[[#This Row],[Ist_BT_Prüfung]],IFERROR(_xlfn.AGGREGATE(14,6,tbl_BT[Datum]/((tbl_BT[Datum]&lt;tbl_BT[[#This Row],[Datum]])*NOT(tbl_BT[Ist_BT_Prüfung])),1),""),"")</f>
        <v/>
      </c>
      <c r="L151" s="1" t="str">
        <f>IF(tbl_BT[[#This Row],[Ist_BT_Prüfung]],IFERROR(_xlfn.AGGREGATE(15,6,tbl_BT[Datum]/((tbl_BT[Datum]&gt;tbl_BT[[#This Row],[Datum]])*NOT(tbl_BT[Ist_BT_Prüfung])),1),""),"")</f>
        <v/>
      </c>
      <c r="M151" s="2" t="str">
        <f>IF(tbl_BT[[#This Row],[Ist_BT_Prüfung]],COUNTIFS(tbl_BT[Datum],"&gt;"&amp;tbl_BT[[#This Row],[BT_AT_vor]],tbl_BT[Datum],"&lt;"&amp;tbl_BT[[#This Row],[BT_AT_nach]],tbl_BT[Ist_AT],TRUE),"")</f>
        <v/>
      </c>
      <c r="N151" t="b">
        <f>AND(tbl_BT[[#This Row],[Ist_BT_Prüfung]],tbl_BT[[#This Row],[BT_AT_Anzahl]]&gt;0)</f>
        <v>0</v>
      </c>
      <c r="O151" t="b">
        <f>AND(tbl_BT[[#This Row],[Ist_BT_Ergebnis]],tbl_BT[[#This Row],[Ist_AT]])</f>
        <v>0</v>
      </c>
    </row>
    <row r="152" spans="1:15" x14ac:dyDescent="0.3">
      <c r="A152" s="3">
        <v>45072</v>
      </c>
      <c r="B152">
        <f>WEEKDAY(tbl_BT[[#This Row],[Datum]],2)</f>
        <v>5</v>
      </c>
      <c r="C152" t="b">
        <f>COUNTIFS(tbl_FT[Datum],tbl_BT[[#This Row],[Datum]])&gt;0</f>
        <v>0</v>
      </c>
      <c r="D152" t="str">
        <f>IF(tbl_BT[[#This Row],[Ist_FT]],INDEX(tbl_FT[Bezeichner],MATCH(tbl_BT[[#This Row],[Datum]],tbl_FT[Datum],0)),"")</f>
        <v/>
      </c>
      <c r="E152" s="6" t="b">
        <f>AND(tbl_BT[[#This Row],[Wochentag]]&lt;=5,NOT(tbl_BT[[#This Row],[Ist_FT]]))</f>
        <v>1</v>
      </c>
      <c r="F152" s="6" t="b">
        <f>NOT(tbl_BT[[#This Row],[Ist_AT]])</f>
        <v>0</v>
      </c>
      <c r="G152" s="3">
        <f>IF(tbl_BT[[#This Row],[Ist_AT]],IFERROR(_xlfn.AGGREGATE(14,6,tbl_BT[Datum]/((tbl_BT[Datum]&lt;tbl_BT[[#This Row],[Datum]])*tbl_BT[Ist_Frei]),1),""),"")</f>
        <v>45067</v>
      </c>
      <c r="H152" s="3">
        <f>IF(tbl_BT[[#This Row],[Ist_AT]],IFERROR(_xlfn.AGGREGATE(15,6,tbl_BT[Datum]/((tbl_BT[Datum]&gt;tbl_BT[[#This Row],[Datum]])*tbl_BT[Ist_Frei]),1),""),"")</f>
        <v>45073</v>
      </c>
      <c r="I152" s="7">
        <f>IFERROR(tbl_BT[[#This Row],[AT_frei_nach]]-tbl_BT[[#This Row],[AT_frei_vor]]-1,"")</f>
        <v>5</v>
      </c>
      <c r="J152" t="b">
        <f>OR(tbl_BT[[#This Row],[Ist_Frei]],tbl_BT[[#This Row],[AT_Anzahl]]=1)</f>
        <v>0</v>
      </c>
      <c r="K152" s="1" t="str">
        <f>IF(tbl_BT[[#This Row],[Ist_BT_Prüfung]],IFERROR(_xlfn.AGGREGATE(14,6,tbl_BT[Datum]/((tbl_BT[Datum]&lt;tbl_BT[[#This Row],[Datum]])*NOT(tbl_BT[Ist_BT_Prüfung])),1),""),"")</f>
        <v/>
      </c>
      <c r="L152" s="1" t="str">
        <f>IF(tbl_BT[[#This Row],[Ist_BT_Prüfung]],IFERROR(_xlfn.AGGREGATE(15,6,tbl_BT[Datum]/((tbl_BT[Datum]&gt;tbl_BT[[#This Row],[Datum]])*NOT(tbl_BT[Ist_BT_Prüfung])),1),""),"")</f>
        <v/>
      </c>
      <c r="M152" s="2" t="str">
        <f>IF(tbl_BT[[#This Row],[Ist_BT_Prüfung]],COUNTIFS(tbl_BT[Datum],"&gt;"&amp;tbl_BT[[#This Row],[BT_AT_vor]],tbl_BT[Datum],"&lt;"&amp;tbl_BT[[#This Row],[BT_AT_nach]],tbl_BT[Ist_AT],TRUE),"")</f>
        <v/>
      </c>
      <c r="N152" t="b">
        <f>AND(tbl_BT[[#This Row],[Ist_BT_Prüfung]],tbl_BT[[#This Row],[BT_AT_Anzahl]]&gt;0)</f>
        <v>0</v>
      </c>
      <c r="O152" t="b">
        <f>AND(tbl_BT[[#This Row],[Ist_BT_Ergebnis]],tbl_BT[[#This Row],[Ist_AT]])</f>
        <v>0</v>
      </c>
    </row>
    <row r="153" spans="1:15" x14ac:dyDescent="0.3">
      <c r="A153" s="3">
        <v>45073</v>
      </c>
      <c r="B153">
        <f>WEEKDAY(tbl_BT[[#This Row],[Datum]],2)</f>
        <v>6</v>
      </c>
      <c r="C153" t="b">
        <f>COUNTIFS(tbl_FT[Datum],tbl_BT[[#This Row],[Datum]])&gt;0</f>
        <v>0</v>
      </c>
      <c r="D153" t="str">
        <f>IF(tbl_BT[[#This Row],[Ist_FT]],INDEX(tbl_FT[Bezeichner],MATCH(tbl_BT[[#This Row],[Datum]],tbl_FT[Datum],0)),"")</f>
        <v/>
      </c>
      <c r="E153" s="6" t="b">
        <f>AND(tbl_BT[[#This Row],[Wochentag]]&lt;=5,NOT(tbl_BT[[#This Row],[Ist_FT]]))</f>
        <v>0</v>
      </c>
      <c r="F153" s="6" t="b">
        <f>NOT(tbl_BT[[#This Row],[Ist_AT]])</f>
        <v>1</v>
      </c>
      <c r="G153" s="3" t="str">
        <f>IF(tbl_BT[[#This Row],[Ist_AT]],IFERROR(_xlfn.AGGREGATE(14,6,tbl_BT[Datum]/((tbl_BT[Datum]&lt;tbl_BT[[#This Row],[Datum]])*tbl_BT[Ist_Frei]),1),""),"")</f>
        <v/>
      </c>
      <c r="H153" s="3" t="str">
        <f>IF(tbl_BT[[#This Row],[Ist_AT]],IFERROR(_xlfn.AGGREGATE(15,6,tbl_BT[Datum]/((tbl_BT[Datum]&gt;tbl_BT[[#This Row],[Datum]])*tbl_BT[Ist_Frei]),1),""),"")</f>
        <v/>
      </c>
      <c r="I153" s="7" t="str">
        <f>IFERROR(tbl_BT[[#This Row],[AT_frei_nach]]-tbl_BT[[#This Row],[AT_frei_vor]]-1,"")</f>
        <v/>
      </c>
      <c r="J153" t="b">
        <f>OR(tbl_BT[[#This Row],[Ist_Frei]],tbl_BT[[#This Row],[AT_Anzahl]]=1)</f>
        <v>1</v>
      </c>
      <c r="K153" s="1">
        <f>IF(tbl_BT[[#This Row],[Ist_BT_Prüfung]],IFERROR(_xlfn.AGGREGATE(14,6,tbl_BT[Datum]/((tbl_BT[Datum]&lt;tbl_BT[[#This Row],[Datum]])*NOT(tbl_BT[Ist_BT_Prüfung])),1),""),"")</f>
        <v>45072</v>
      </c>
      <c r="L153" s="1">
        <f>IF(tbl_BT[[#This Row],[Ist_BT_Prüfung]],IFERROR(_xlfn.AGGREGATE(15,6,tbl_BT[Datum]/((tbl_BT[Datum]&gt;tbl_BT[[#This Row],[Datum]])*NOT(tbl_BT[Ist_BT_Prüfung])),1),""),"")</f>
        <v>45076</v>
      </c>
      <c r="M153" s="2">
        <f>IF(tbl_BT[[#This Row],[Ist_BT_Prüfung]],COUNTIFS(tbl_BT[Datum],"&gt;"&amp;tbl_BT[[#This Row],[BT_AT_vor]],tbl_BT[Datum],"&lt;"&amp;tbl_BT[[#This Row],[BT_AT_nach]],tbl_BT[Ist_AT],TRUE),"")</f>
        <v>0</v>
      </c>
      <c r="N153" t="b">
        <f>AND(tbl_BT[[#This Row],[Ist_BT_Prüfung]],tbl_BT[[#This Row],[BT_AT_Anzahl]]&gt;0)</f>
        <v>0</v>
      </c>
      <c r="O153" t="b">
        <f>AND(tbl_BT[[#This Row],[Ist_BT_Ergebnis]],tbl_BT[[#This Row],[Ist_AT]])</f>
        <v>0</v>
      </c>
    </row>
    <row r="154" spans="1:15" x14ac:dyDescent="0.3">
      <c r="A154" s="3">
        <v>45074</v>
      </c>
      <c r="B154">
        <f>WEEKDAY(tbl_BT[[#This Row],[Datum]],2)</f>
        <v>7</v>
      </c>
      <c r="C154" t="b">
        <f>COUNTIFS(tbl_FT[Datum],tbl_BT[[#This Row],[Datum]])&gt;0</f>
        <v>0</v>
      </c>
      <c r="D154" t="str">
        <f>IF(tbl_BT[[#This Row],[Ist_FT]],INDEX(tbl_FT[Bezeichner],MATCH(tbl_BT[[#This Row],[Datum]],tbl_FT[Datum],0)),"")</f>
        <v/>
      </c>
      <c r="E154" s="6" t="b">
        <f>AND(tbl_BT[[#This Row],[Wochentag]]&lt;=5,NOT(tbl_BT[[#This Row],[Ist_FT]]))</f>
        <v>0</v>
      </c>
      <c r="F154" s="6" t="b">
        <f>NOT(tbl_BT[[#This Row],[Ist_AT]])</f>
        <v>1</v>
      </c>
      <c r="G154" s="3" t="str">
        <f>IF(tbl_BT[[#This Row],[Ist_AT]],IFERROR(_xlfn.AGGREGATE(14,6,tbl_BT[Datum]/((tbl_BT[Datum]&lt;tbl_BT[[#This Row],[Datum]])*tbl_BT[Ist_Frei]),1),""),"")</f>
        <v/>
      </c>
      <c r="H154" s="3" t="str">
        <f>IF(tbl_BT[[#This Row],[Ist_AT]],IFERROR(_xlfn.AGGREGATE(15,6,tbl_BT[Datum]/((tbl_BT[Datum]&gt;tbl_BT[[#This Row],[Datum]])*tbl_BT[Ist_Frei]),1),""),"")</f>
        <v/>
      </c>
      <c r="I154" s="7" t="str">
        <f>IFERROR(tbl_BT[[#This Row],[AT_frei_nach]]-tbl_BT[[#This Row],[AT_frei_vor]]-1,"")</f>
        <v/>
      </c>
      <c r="J154" t="b">
        <f>OR(tbl_BT[[#This Row],[Ist_Frei]],tbl_BT[[#This Row],[AT_Anzahl]]=1)</f>
        <v>1</v>
      </c>
      <c r="K154" s="1">
        <f>IF(tbl_BT[[#This Row],[Ist_BT_Prüfung]],IFERROR(_xlfn.AGGREGATE(14,6,tbl_BT[Datum]/((tbl_BT[Datum]&lt;tbl_BT[[#This Row],[Datum]])*NOT(tbl_BT[Ist_BT_Prüfung])),1),""),"")</f>
        <v>45072</v>
      </c>
      <c r="L154" s="1">
        <f>IF(tbl_BT[[#This Row],[Ist_BT_Prüfung]],IFERROR(_xlfn.AGGREGATE(15,6,tbl_BT[Datum]/((tbl_BT[Datum]&gt;tbl_BT[[#This Row],[Datum]])*NOT(tbl_BT[Ist_BT_Prüfung])),1),""),"")</f>
        <v>45076</v>
      </c>
      <c r="M154" s="2">
        <f>IF(tbl_BT[[#This Row],[Ist_BT_Prüfung]],COUNTIFS(tbl_BT[Datum],"&gt;"&amp;tbl_BT[[#This Row],[BT_AT_vor]],tbl_BT[Datum],"&lt;"&amp;tbl_BT[[#This Row],[BT_AT_nach]],tbl_BT[Ist_AT],TRUE),"")</f>
        <v>0</v>
      </c>
      <c r="N154" t="b">
        <f>AND(tbl_BT[[#This Row],[Ist_BT_Prüfung]],tbl_BT[[#This Row],[BT_AT_Anzahl]]&gt;0)</f>
        <v>0</v>
      </c>
      <c r="O154" t="b">
        <f>AND(tbl_BT[[#This Row],[Ist_BT_Ergebnis]],tbl_BT[[#This Row],[Ist_AT]])</f>
        <v>0</v>
      </c>
    </row>
    <row r="155" spans="1:15" x14ac:dyDescent="0.3">
      <c r="A155" s="3">
        <v>45075</v>
      </c>
      <c r="B155">
        <f>WEEKDAY(tbl_BT[[#This Row],[Datum]],2)</f>
        <v>1</v>
      </c>
      <c r="C155" t="b">
        <f>COUNTIFS(tbl_FT[Datum],tbl_BT[[#This Row],[Datum]])&gt;0</f>
        <v>1</v>
      </c>
      <c r="D155" t="str">
        <f>IF(tbl_BT[[#This Row],[Ist_FT]],INDEX(tbl_FT[Bezeichner],MATCH(tbl_BT[[#This Row],[Datum]],tbl_FT[Datum],0)),"")</f>
        <v>Pfingstmontag</v>
      </c>
      <c r="E155" s="6" t="b">
        <f>AND(tbl_BT[[#This Row],[Wochentag]]&lt;=5,NOT(tbl_BT[[#This Row],[Ist_FT]]))</f>
        <v>0</v>
      </c>
      <c r="F155" s="6" t="b">
        <f>NOT(tbl_BT[[#This Row],[Ist_AT]])</f>
        <v>1</v>
      </c>
      <c r="G155" s="3" t="str">
        <f>IF(tbl_BT[[#This Row],[Ist_AT]],IFERROR(_xlfn.AGGREGATE(14,6,tbl_BT[Datum]/((tbl_BT[Datum]&lt;tbl_BT[[#This Row],[Datum]])*tbl_BT[Ist_Frei]),1),""),"")</f>
        <v/>
      </c>
      <c r="H155" s="3" t="str">
        <f>IF(tbl_BT[[#This Row],[Ist_AT]],IFERROR(_xlfn.AGGREGATE(15,6,tbl_BT[Datum]/((tbl_BT[Datum]&gt;tbl_BT[[#This Row],[Datum]])*tbl_BT[Ist_Frei]),1),""),"")</f>
        <v/>
      </c>
      <c r="I155" s="7" t="str">
        <f>IFERROR(tbl_BT[[#This Row],[AT_frei_nach]]-tbl_BT[[#This Row],[AT_frei_vor]]-1,"")</f>
        <v/>
      </c>
      <c r="J155" t="b">
        <f>OR(tbl_BT[[#This Row],[Ist_Frei]],tbl_BT[[#This Row],[AT_Anzahl]]=1)</f>
        <v>1</v>
      </c>
      <c r="K155" s="1">
        <f>IF(tbl_BT[[#This Row],[Ist_BT_Prüfung]],IFERROR(_xlfn.AGGREGATE(14,6,tbl_BT[Datum]/((tbl_BT[Datum]&lt;tbl_BT[[#This Row],[Datum]])*NOT(tbl_BT[Ist_BT_Prüfung])),1),""),"")</f>
        <v>45072</v>
      </c>
      <c r="L155" s="1">
        <f>IF(tbl_BT[[#This Row],[Ist_BT_Prüfung]],IFERROR(_xlfn.AGGREGATE(15,6,tbl_BT[Datum]/((tbl_BT[Datum]&gt;tbl_BT[[#This Row],[Datum]])*NOT(tbl_BT[Ist_BT_Prüfung])),1),""),"")</f>
        <v>45076</v>
      </c>
      <c r="M155" s="2">
        <f>IF(tbl_BT[[#This Row],[Ist_BT_Prüfung]],COUNTIFS(tbl_BT[Datum],"&gt;"&amp;tbl_BT[[#This Row],[BT_AT_vor]],tbl_BT[Datum],"&lt;"&amp;tbl_BT[[#This Row],[BT_AT_nach]],tbl_BT[Ist_AT],TRUE),"")</f>
        <v>0</v>
      </c>
      <c r="N155" t="b">
        <f>AND(tbl_BT[[#This Row],[Ist_BT_Prüfung]],tbl_BT[[#This Row],[BT_AT_Anzahl]]&gt;0)</f>
        <v>0</v>
      </c>
      <c r="O155" t="b">
        <f>AND(tbl_BT[[#This Row],[Ist_BT_Ergebnis]],tbl_BT[[#This Row],[Ist_AT]])</f>
        <v>0</v>
      </c>
    </row>
    <row r="156" spans="1:15" x14ac:dyDescent="0.3">
      <c r="A156" s="3">
        <v>45076</v>
      </c>
      <c r="B156">
        <f>WEEKDAY(tbl_BT[[#This Row],[Datum]],2)</f>
        <v>2</v>
      </c>
      <c r="C156" t="b">
        <f>COUNTIFS(tbl_FT[Datum],tbl_BT[[#This Row],[Datum]])&gt;0</f>
        <v>0</v>
      </c>
      <c r="D156" t="str">
        <f>IF(tbl_BT[[#This Row],[Ist_FT]],INDEX(tbl_FT[Bezeichner],MATCH(tbl_BT[[#This Row],[Datum]],tbl_FT[Datum],0)),"")</f>
        <v/>
      </c>
      <c r="E156" s="6" t="b">
        <f>AND(tbl_BT[[#This Row],[Wochentag]]&lt;=5,NOT(tbl_BT[[#This Row],[Ist_FT]]))</f>
        <v>1</v>
      </c>
      <c r="F156" s="6" t="b">
        <f>NOT(tbl_BT[[#This Row],[Ist_AT]])</f>
        <v>0</v>
      </c>
      <c r="G156" s="3">
        <f>IF(tbl_BT[[#This Row],[Ist_AT]],IFERROR(_xlfn.AGGREGATE(14,6,tbl_BT[Datum]/((tbl_BT[Datum]&lt;tbl_BT[[#This Row],[Datum]])*tbl_BT[Ist_Frei]),1),""),"")</f>
        <v>45075</v>
      </c>
      <c r="H156" s="3">
        <f>IF(tbl_BT[[#This Row],[Ist_AT]],IFERROR(_xlfn.AGGREGATE(15,6,tbl_BT[Datum]/((tbl_BT[Datum]&gt;tbl_BT[[#This Row],[Datum]])*tbl_BT[Ist_Frei]),1),""),"")</f>
        <v>45080</v>
      </c>
      <c r="I156" s="7">
        <f>IFERROR(tbl_BT[[#This Row],[AT_frei_nach]]-tbl_BT[[#This Row],[AT_frei_vor]]-1,"")</f>
        <v>4</v>
      </c>
      <c r="J156" t="b">
        <f>OR(tbl_BT[[#This Row],[Ist_Frei]],tbl_BT[[#This Row],[AT_Anzahl]]=1)</f>
        <v>0</v>
      </c>
      <c r="K156" s="1" t="str">
        <f>IF(tbl_BT[[#This Row],[Ist_BT_Prüfung]],IFERROR(_xlfn.AGGREGATE(14,6,tbl_BT[Datum]/((tbl_BT[Datum]&lt;tbl_BT[[#This Row],[Datum]])*NOT(tbl_BT[Ist_BT_Prüfung])),1),""),"")</f>
        <v/>
      </c>
      <c r="L156" s="1" t="str">
        <f>IF(tbl_BT[[#This Row],[Ist_BT_Prüfung]],IFERROR(_xlfn.AGGREGATE(15,6,tbl_BT[Datum]/((tbl_BT[Datum]&gt;tbl_BT[[#This Row],[Datum]])*NOT(tbl_BT[Ist_BT_Prüfung])),1),""),"")</f>
        <v/>
      </c>
      <c r="M156" s="2" t="str">
        <f>IF(tbl_BT[[#This Row],[Ist_BT_Prüfung]],COUNTIFS(tbl_BT[Datum],"&gt;"&amp;tbl_BT[[#This Row],[BT_AT_vor]],tbl_BT[Datum],"&lt;"&amp;tbl_BT[[#This Row],[BT_AT_nach]],tbl_BT[Ist_AT],TRUE),"")</f>
        <v/>
      </c>
      <c r="N156" t="b">
        <f>AND(tbl_BT[[#This Row],[Ist_BT_Prüfung]],tbl_BT[[#This Row],[BT_AT_Anzahl]]&gt;0)</f>
        <v>0</v>
      </c>
      <c r="O156" t="b">
        <f>AND(tbl_BT[[#This Row],[Ist_BT_Ergebnis]],tbl_BT[[#This Row],[Ist_AT]])</f>
        <v>0</v>
      </c>
    </row>
    <row r="157" spans="1:15" x14ac:dyDescent="0.3">
      <c r="A157" s="3">
        <v>45077</v>
      </c>
      <c r="B157">
        <f>WEEKDAY(tbl_BT[[#This Row],[Datum]],2)</f>
        <v>3</v>
      </c>
      <c r="C157" t="b">
        <f>COUNTIFS(tbl_FT[Datum],tbl_BT[[#This Row],[Datum]])&gt;0</f>
        <v>0</v>
      </c>
      <c r="D157" t="str">
        <f>IF(tbl_BT[[#This Row],[Ist_FT]],INDEX(tbl_FT[Bezeichner],MATCH(tbl_BT[[#This Row],[Datum]],tbl_FT[Datum],0)),"")</f>
        <v/>
      </c>
      <c r="E157" s="6" t="b">
        <f>AND(tbl_BT[[#This Row],[Wochentag]]&lt;=5,NOT(tbl_BT[[#This Row],[Ist_FT]]))</f>
        <v>1</v>
      </c>
      <c r="F157" s="6" t="b">
        <f>NOT(tbl_BT[[#This Row],[Ist_AT]])</f>
        <v>0</v>
      </c>
      <c r="G157" s="3">
        <f>IF(tbl_BT[[#This Row],[Ist_AT]],IFERROR(_xlfn.AGGREGATE(14,6,tbl_BT[Datum]/((tbl_BT[Datum]&lt;tbl_BT[[#This Row],[Datum]])*tbl_BT[Ist_Frei]),1),""),"")</f>
        <v>45075</v>
      </c>
      <c r="H157" s="3">
        <f>IF(tbl_BT[[#This Row],[Ist_AT]],IFERROR(_xlfn.AGGREGATE(15,6,tbl_BT[Datum]/((tbl_BT[Datum]&gt;tbl_BT[[#This Row],[Datum]])*tbl_BT[Ist_Frei]),1),""),"")</f>
        <v>45080</v>
      </c>
      <c r="I157" s="7">
        <f>IFERROR(tbl_BT[[#This Row],[AT_frei_nach]]-tbl_BT[[#This Row],[AT_frei_vor]]-1,"")</f>
        <v>4</v>
      </c>
      <c r="J157" t="b">
        <f>OR(tbl_BT[[#This Row],[Ist_Frei]],tbl_BT[[#This Row],[AT_Anzahl]]=1)</f>
        <v>0</v>
      </c>
      <c r="K157" s="1" t="str">
        <f>IF(tbl_BT[[#This Row],[Ist_BT_Prüfung]],IFERROR(_xlfn.AGGREGATE(14,6,tbl_BT[Datum]/((tbl_BT[Datum]&lt;tbl_BT[[#This Row],[Datum]])*NOT(tbl_BT[Ist_BT_Prüfung])),1),""),"")</f>
        <v/>
      </c>
      <c r="L157" s="1" t="str">
        <f>IF(tbl_BT[[#This Row],[Ist_BT_Prüfung]],IFERROR(_xlfn.AGGREGATE(15,6,tbl_BT[Datum]/((tbl_BT[Datum]&gt;tbl_BT[[#This Row],[Datum]])*NOT(tbl_BT[Ist_BT_Prüfung])),1),""),"")</f>
        <v/>
      </c>
      <c r="M157" s="2" t="str">
        <f>IF(tbl_BT[[#This Row],[Ist_BT_Prüfung]],COUNTIFS(tbl_BT[Datum],"&gt;"&amp;tbl_BT[[#This Row],[BT_AT_vor]],tbl_BT[Datum],"&lt;"&amp;tbl_BT[[#This Row],[BT_AT_nach]],tbl_BT[Ist_AT],TRUE),"")</f>
        <v/>
      </c>
      <c r="N157" t="b">
        <f>AND(tbl_BT[[#This Row],[Ist_BT_Prüfung]],tbl_BT[[#This Row],[BT_AT_Anzahl]]&gt;0)</f>
        <v>0</v>
      </c>
      <c r="O157" t="b">
        <f>AND(tbl_BT[[#This Row],[Ist_BT_Ergebnis]],tbl_BT[[#This Row],[Ist_AT]])</f>
        <v>0</v>
      </c>
    </row>
    <row r="158" spans="1:15" x14ac:dyDescent="0.3">
      <c r="A158" s="3">
        <v>45078</v>
      </c>
      <c r="B158">
        <f>WEEKDAY(tbl_BT[[#This Row],[Datum]],2)</f>
        <v>4</v>
      </c>
      <c r="C158" t="b">
        <f>COUNTIFS(tbl_FT[Datum],tbl_BT[[#This Row],[Datum]])&gt;0</f>
        <v>0</v>
      </c>
      <c r="D158" t="str">
        <f>IF(tbl_BT[[#This Row],[Ist_FT]],INDEX(tbl_FT[Bezeichner],MATCH(tbl_BT[[#This Row],[Datum]],tbl_FT[Datum],0)),"")</f>
        <v/>
      </c>
      <c r="E158" s="6" t="b">
        <f>AND(tbl_BT[[#This Row],[Wochentag]]&lt;=5,NOT(tbl_BT[[#This Row],[Ist_FT]]))</f>
        <v>1</v>
      </c>
      <c r="F158" s="6" t="b">
        <f>NOT(tbl_BT[[#This Row],[Ist_AT]])</f>
        <v>0</v>
      </c>
      <c r="G158" s="3">
        <f>IF(tbl_BT[[#This Row],[Ist_AT]],IFERROR(_xlfn.AGGREGATE(14,6,tbl_BT[Datum]/((tbl_BT[Datum]&lt;tbl_BT[[#This Row],[Datum]])*tbl_BT[Ist_Frei]),1),""),"")</f>
        <v>45075</v>
      </c>
      <c r="H158" s="3">
        <f>IF(tbl_BT[[#This Row],[Ist_AT]],IFERROR(_xlfn.AGGREGATE(15,6,tbl_BT[Datum]/((tbl_BT[Datum]&gt;tbl_BT[[#This Row],[Datum]])*tbl_BT[Ist_Frei]),1),""),"")</f>
        <v>45080</v>
      </c>
      <c r="I158" s="7">
        <f>IFERROR(tbl_BT[[#This Row],[AT_frei_nach]]-tbl_BT[[#This Row],[AT_frei_vor]]-1,"")</f>
        <v>4</v>
      </c>
      <c r="J158" t="b">
        <f>OR(tbl_BT[[#This Row],[Ist_Frei]],tbl_BT[[#This Row],[AT_Anzahl]]=1)</f>
        <v>0</v>
      </c>
      <c r="K158" s="1" t="str">
        <f>IF(tbl_BT[[#This Row],[Ist_BT_Prüfung]],IFERROR(_xlfn.AGGREGATE(14,6,tbl_BT[Datum]/((tbl_BT[Datum]&lt;tbl_BT[[#This Row],[Datum]])*NOT(tbl_BT[Ist_BT_Prüfung])),1),""),"")</f>
        <v/>
      </c>
      <c r="L158" s="1" t="str">
        <f>IF(tbl_BT[[#This Row],[Ist_BT_Prüfung]],IFERROR(_xlfn.AGGREGATE(15,6,tbl_BT[Datum]/((tbl_BT[Datum]&gt;tbl_BT[[#This Row],[Datum]])*NOT(tbl_BT[Ist_BT_Prüfung])),1),""),"")</f>
        <v/>
      </c>
      <c r="M158" s="2" t="str">
        <f>IF(tbl_BT[[#This Row],[Ist_BT_Prüfung]],COUNTIFS(tbl_BT[Datum],"&gt;"&amp;tbl_BT[[#This Row],[BT_AT_vor]],tbl_BT[Datum],"&lt;"&amp;tbl_BT[[#This Row],[BT_AT_nach]],tbl_BT[Ist_AT],TRUE),"")</f>
        <v/>
      </c>
      <c r="N158" t="b">
        <f>AND(tbl_BT[[#This Row],[Ist_BT_Prüfung]],tbl_BT[[#This Row],[BT_AT_Anzahl]]&gt;0)</f>
        <v>0</v>
      </c>
      <c r="O158" t="b">
        <f>AND(tbl_BT[[#This Row],[Ist_BT_Ergebnis]],tbl_BT[[#This Row],[Ist_AT]])</f>
        <v>0</v>
      </c>
    </row>
    <row r="159" spans="1:15" x14ac:dyDescent="0.3">
      <c r="A159" s="3">
        <v>45079</v>
      </c>
      <c r="B159">
        <f>WEEKDAY(tbl_BT[[#This Row],[Datum]],2)</f>
        <v>5</v>
      </c>
      <c r="C159" t="b">
        <f>COUNTIFS(tbl_FT[Datum],tbl_BT[[#This Row],[Datum]])&gt;0</f>
        <v>0</v>
      </c>
      <c r="D159" t="str">
        <f>IF(tbl_BT[[#This Row],[Ist_FT]],INDEX(tbl_FT[Bezeichner],MATCH(tbl_BT[[#This Row],[Datum]],tbl_FT[Datum],0)),"")</f>
        <v/>
      </c>
      <c r="E159" s="6" t="b">
        <f>AND(tbl_BT[[#This Row],[Wochentag]]&lt;=5,NOT(tbl_BT[[#This Row],[Ist_FT]]))</f>
        <v>1</v>
      </c>
      <c r="F159" s="6" t="b">
        <f>NOT(tbl_BT[[#This Row],[Ist_AT]])</f>
        <v>0</v>
      </c>
      <c r="G159" s="3">
        <f>IF(tbl_BT[[#This Row],[Ist_AT]],IFERROR(_xlfn.AGGREGATE(14,6,tbl_BT[Datum]/((tbl_BT[Datum]&lt;tbl_BT[[#This Row],[Datum]])*tbl_BT[Ist_Frei]),1),""),"")</f>
        <v>45075</v>
      </c>
      <c r="H159" s="3">
        <f>IF(tbl_BT[[#This Row],[Ist_AT]],IFERROR(_xlfn.AGGREGATE(15,6,tbl_BT[Datum]/((tbl_BT[Datum]&gt;tbl_BT[[#This Row],[Datum]])*tbl_BT[Ist_Frei]),1),""),"")</f>
        <v>45080</v>
      </c>
      <c r="I159" s="7">
        <f>IFERROR(tbl_BT[[#This Row],[AT_frei_nach]]-tbl_BT[[#This Row],[AT_frei_vor]]-1,"")</f>
        <v>4</v>
      </c>
      <c r="J159" t="b">
        <f>OR(tbl_BT[[#This Row],[Ist_Frei]],tbl_BT[[#This Row],[AT_Anzahl]]=1)</f>
        <v>0</v>
      </c>
      <c r="K159" s="1" t="str">
        <f>IF(tbl_BT[[#This Row],[Ist_BT_Prüfung]],IFERROR(_xlfn.AGGREGATE(14,6,tbl_BT[Datum]/((tbl_BT[Datum]&lt;tbl_BT[[#This Row],[Datum]])*NOT(tbl_BT[Ist_BT_Prüfung])),1),""),"")</f>
        <v/>
      </c>
      <c r="L159" s="1" t="str">
        <f>IF(tbl_BT[[#This Row],[Ist_BT_Prüfung]],IFERROR(_xlfn.AGGREGATE(15,6,tbl_BT[Datum]/((tbl_BT[Datum]&gt;tbl_BT[[#This Row],[Datum]])*NOT(tbl_BT[Ist_BT_Prüfung])),1),""),"")</f>
        <v/>
      </c>
      <c r="M159" s="2" t="str">
        <f>IF(tbl_BT[[#This Row],[Ist_BT_Prüfung]],COUNTIFS(tbl_BT[Datum],"&gt;"&amp;tbl_BT[[#This Row],[BT_AT_vor]],tbl_BT[Datum],"&lt;"&amp;tbl_BT[[#This Row],[BT_AT_nach]],tbl_BT[Ist_AT],TRUE),"")</f>
        <v/>
      </c>
      <c r="N159" t="b">
        <f>AND(tbl_BT[[#This Row],[Ist_BT_Prüfung]],tbl_BT[[#This Row],[BT_AT_Anzahl]]&gt;0)</f>
        <v>0</v>
      </c>
      <c r="O159" t="b">
        <f>AND(tbl_BT[[#This Row],[Ist_BT_Ergebnis]],tbl_BT[[#This Row],[Ist_AT]])</f>
        <v>0</v>
      </c>
    </row>
    <row r="160" spans="1:15" x14ac:dyDescent="0.3">
      <c r="A160" s="3">
        <v>45080</v>
      </c>
      <c r="B160">
        <f>WEEKDAY(tbl_BT[[#This Row],[Datum]],2)</f>
        <v>6</v>
      </c>
      <c r="C160" t="b">
        <f>COUNTIFS(tbl_FT[Datum],tbl_BT[[#This Row],[Datum]])&gt;0</f>
        <v>0</v>
      </c>
      <c r="D160" t="str">
        <f>IF(tbl_BT[[#This Row],[Ist_FT]],INDEX(tbl_FT[Bezeichner],MATCH(tbl_BT[[#This Row],[Datum]],tbl_FT[Datum],0)),"")</f>
        <v/>
      </c>
      <c r="E160" s="6" t="b">
        <f>AND(tbl_BT[[#This Row],[Wochentag]]&lt;=5,NOT(tbl_BT[[#This Row],[Ist_FT]]))</f>
        <v>0</v>
      </c>
      <c r="F160" s="6" t="b">
        <f>NOT(tbl_BT[[#This Row],[Ist_AT]])</f>
        <v>1</v>
      </c>
      <c r="G160" s="3" t="str">
        <f>IF(tbl_BT[[#This Row],[Ist_AT]],IFERROR(_xlfn.AGGREGATE(14,6,tbl_BT[Datum]/((tbl_BT[Datum]&lt;tbl_BT[[#This Row],[Datum]])*tbl_BT[Ist_Frei]),1),""),"")</f>
        <v/>
      </c>
      <c r="H160" s="3" t="str">
        <f>IF(tbl_BT[[#This Row],[Ist_AT]],IFERROR(_xlfn.AGGREGATE(15,6,tbl_BT[Datum]/((tbl_BT[Datum]&gt;tbl_BT[[#This Row],[Datum]])*tbl_BT[Ist_Frei]),1),""),"")</f>
        <v/>
      </c>
      <c r="I160" s="7" t="str">
        <f>IFERROR(tbl_BT[[#This Row],[AT_frei_nach]]-tbl_BT[[#This Row],[AT_frei_vor]]-1,"")</f>
        <v/>
      </c>
      <c r="J160" t="b">
        <f>OR(tbl_BT[[#This Row],[Ist_Frei]],tbl_BT[[#This Row],[AT_Anzahl]]=1)</f>
        <v>1</v>
      </c>
      <c r="K160" s="1">
        <f>IF(tbl_BT[[#This Row],[Ist_BT_Prüfung]],IFERROR(_xlfn.AGGREGATE(14,6,tbl_BT[Datum]/((tbl_BT[Datum]&lt;tbl_BT[[#This Row],[Datum]])*NOT(tbl_BT[Ist_BT_Prüfung])),1),""),"")</f>
        <v>45079</v>
      </c>
      <c r="L160" s="1">
        <f>IF(tbl_BT[[#This Row],[Ist_BT_Prüfung]],IFERROR(_xlfn.AGGREGATE(15,6,tbl_BT[Datum]/((tbl_BT[Datum]&gt;tbl_BT[[#This Row],[Datum]])*NOT(tbl_BT[Ist_BT_Prüfung])),1),""),"")</f>
        <v>45082</v>
      </c>
      <c r="M160" s="2">
        <f>IF(tbl_BT[[#This Row],[Ist_BT_Prüfung]],COUNTIFS(tbl_BT[Datum],"&gt;"&amp;tbl_BT[[#This Row],[BT_AT_vor]],tbl_BT[Datum],"&lt;"&amp;tbl_BT[[#This Row],[BT_AT_nach]],tbl_BT[Ist_AT],TRUE),"")</f>
        <v>0</v>
      </c>
      <c r="N160" t="b">
        <f>AND(tbl_BT[[#This Row],[Ist_BT_Prüfung]],tbl_BT[[#This Row],[BT_AT_Anzahl]]&gt;0)</f>
        <v>0</v>
      </c>
      <c r="O160" t="b">
        <f>AND(tbl_BT[[#This Row],[Ist_BT_Ergebnis]],tbl_BT[[#This Row],[Ist_AT]])</f>
        <v>0</v>
      </c>
    </row>
    <row r="161" spans="1:15" x14ac:dyDescent="0.3">
      <c r="A161" s="3">
        <v>45081</v>
      </c>
      <c r="B161">
        <f>WEEKDAY(tbl_BT[[#This Row],[Datum]],2)</f>
        <v>7</v>
      </c>
      <c r="C161" t="b">
        <f>COUNTIFS(tbl_FT[Datum],tbl_BT[[#This Row],[Datum]])&gt;0</f>
        <v>0</v>
      </c>
      <c r="D161" t="str">
        <f>IF(tbl_BT[[#This Row],[Ist_FT]],INDEX(tbl_FT[Bezeichner],MATCH(tbl_BT[[#This Row],[Datum]],tbl_FT[Datum],0)),"")</f>
        <v/>
      </c>
      <c r="E161" s="6" t="b">
        <f>AND(tbl_BT[[#This Row],[Wochentag]]&lt;=5,NOT(tbl_BT[[#This Row],[Ist_FT]]))</f>
        <v>0</v>
      </c>
      <c r="F161" s="6" t="b">
        <f>NOT(tbl_BT[[#This Row],[Ist_AT]])</f>
        <v>1</v>
      </c>
      <c r="G161" s="3" t="str">
        <f>IF(tbl_BT[[#This Row],[Ist_AT]],IFERROR(_xlfn.AGGREGATE(14,6,tbl_BT[Datum]/((tbl_BT[Datum]&lt;tbl_BT[[#This Row],[Datum]])*tbl_BT[Ist_Frei]),1),""),"")</f>
        <v/>
      </c>
      <c r="H161" s="3" t="str">
        <f>IF(tbl_BT[[#This Row],[Ist_AT]],IFERROR(_xlfn.AGGREGATE(15,6,tbl_BT[Datum]/((tbl_BT[Datum]&gt;tbl_BT[[#This Row],[Datum]])*tbl_BT[Ist_Frei]),1),""),"")</f>
        <v/>
      </c>
      <c r="I161" s="7" t="str">
        <f>IFERROR(tbl_BT[[#This Row],[AT_frei_nach]]-tbl_BT[[#This Row],[AT_frei_vor]]-1,"")</f>
        <v/>
      </c>
      <c r="J161" t="b">
        <f>OR(tbl_BT[[#This Row],[Ist_Frei]],tbl_BT[[#This Row],[AT_Anzahl]]=1)</f>
        <v>1</v>
      </c>
      <c r="K161" s="1">
        <f>IF(tbl_BT[[#This Row],[Ist_BT_Prüfung]],IFERROR(_xlfn.AGGREGATE(14,6,tbl_BT[Datum]/((tbl_BT[Datum]&lt;tbl_BT[[#This Row],[Datum]])*NOT(tbl_BT[Ist_BT_Prüfung])),1),""),"")</f>
        <v>45079</v>
      </c>
      <c r="L161" s="1">
        <f>IF(tbl_BT[[#This Row],[Ist_BT_Prüfung]],IFERROR(_xlfn.AGGREGATE(15,6,tbl_BT[Datum]/((tbl_BT[Datum]&gt;tbl_BT[[#This Row],[Datum]])*NOT(tbl_BT[Ist_BT_Prüfung])),1),""),"")</f>
        <v>45082</v>
      </c>
      <c r="M161" s="2">
        <f>IF(tbl_BT[[#This Row],[Ist_BT_Prüfung]],COUNTIFS(tbl_BT[Datum],"&gt;"&amp;tbl_BT[[#This Row],[BT_AT_vor]],tbl_BT[Datum],"&lt;"&amp;tbl_BT[[#This Row],[BT_AT_nach]],tbl_BT[Ist_AT],TRUE),"")</f>
        <v>0</v>
      </c>
      <c r="N161" t="b">
        <f>AND(tbl_BT[[#This Row],[Ist_BT_Prüfung]],tbl_BT[[#This Row],[BT_AT_Anzahl]]&gt;0)</f>
        <v>0</v>
      </c>
      <c r="O161" t="b">
        <f>AND(tbl_BT[[#This Row],[Ist_BT_Ergebnis]],tbl_BT[[#This Row],[Ist_AT]])</f>
        <v>0</v>
      </c>
    </row>
    <row r="162" spans="1:15" x14ac:dyDescent="0.3">
      <c r="A162" s="3">
        <v>45082</v>
      </c>
      <c r="B162">
        <f>WEEKDAY(tbl_BT[[#This Row],[Datum]],2)</f>
        <v>1</v>
      </c>
      <c r="C162" t="b">
        <f>COUNTIFS(tbl_FT[Datum],tbl_BT[[#This Row],[Datum]])&gt;0</f>
        <v>0</v>
      </c>
      <c r="D162" t="str">
        <f>IF(tbl_BT[[#This Row],[Ist_FT]],INDEX(tbl_FT[Bezeichner],MATCH(tbl_BT[[#This Row],[Datum]],tbl_FT[Datum],0)),"")</f>
        <v/>
      </c>
      <c r="E162" s="6" t="b">
        <f>AND(tbl_BT[[#This Row],[Wochentag]]&lt;=5,NOT(tbl_BT[[#This Row],[Ist_FT]]))</f>
        <v>1</v>
      </c>
      <c r="F162" s="6" t="b">
        <f>NOT(tbl_BT[[#This Row],[Ist_AT]])</f>
        <v>0</v>
      </c>
      <c r="G162" s="3">
        <f>IF(tbl_BT[[#This Row],[Ist_AT]],IFERROR(_xlfn.AGGREGATE(14,6,tbl_BT[Datum]/((tbl_BT[Datum]&lt;tbl_BT[[#This Row],[Datum]])*tbl_BT[Ist_Frei]),1),""),"")</f>
        <v>45081</v>
      </c>
      <c r="H162" s="3">
        <f>IF(tbl_BT[[#This Row],[Ist_AT]],IFERROR(_xlfn.AGGREGATE(15,6,tbl_BT[Datum]/((tbl_BT[Datum]&gt;tbl_BT[[#This Row],[Datum]])*tbl_BT[Ist_Frei]),1),""),"")</f>
        <v>45087</v>
      </c>
      <c r="I162" s="7">
        <f>IFERROR(tbl_BT[[#This Row],[AT_frei_nach]]-tbl_BT[[#This Row],[AT_frei_vor]]-1,"")</f>
        <v>5</v>
      </c>
      <c r="J162" t="b">
        <f>OR(tbl_BT[[#This Row],[Ist_Frei]],tbl_BT[[#This Row],[AT_Anzahl]]=1)</f>
        <v>0</v>
      </c>
      <c r="K162" s="1" t="str">
        <f>IF(tbl_BT[[#This Row],[Ist_BT_Prüfung]],IFERROR(_xlfn.AGGREGATE(14,6,tbl_BT[Datum]/((tbl_BT[Datum]&lt;tbl_BT[[#This Row],[Datum]])*NOT(tbl_BT[Ist_BT_Prüfung])),1),""),"")</f>
        <v/>
      </c>
      <c r="L162" s="1" t="str">
        <f>IF(tbl_BT[[#This Row],[Ist_BT_Prüfung]],IFERROR(_xlfn.AGGREGATE(15,6,tbl_BT[Datum]/((tbl_BT[Datum]&gt;tbl_BT[[#This Row],[Datum]])*NOT(tbl_BT[Ist_BT_Prüfung])),1),""),"")</f>
        <v/>
      </c>
      <c r="M162" s="2" t="str">
        <f>IF(tbl_BT[[#This Row],[Ist_BT_Prüfung]],COUNTIFS(tbl_BT[Datum],"&gt;"&amp;tbl_BT[[#This Row],[BT_AT_vor]],tbl_BT[Datum],"&lt;"&amp;tbl_BT[[#This Row],[BT_AT_nach]],tbl_BT[Ist_AT],TRUE),"")</f>
        <v/>
      </c>
      <c r="N162" t="b">
        <f>AND(tbl_BT[[#This Row],[Ist_BT_Prüfung]],tbl_BT[[#This Row],[BT_AT_Anzahl]]&gt;0)</f>
        <v>0</v>
      </c>
      <c r="O162" t="b">
        <f>AND(tbl_BT[[#This Row],[Ist_BT_Ergebnis]],tbl_BT[[#This Row],[Ist_AT]])</f>
        <v>0</v>
      </c>
    </row>
    <row r="163" spans="1:15" x14ac:dyDescent="0.3">
      <c r="A163" s="3">
        <v>45083</v>
      </c>
      <c r="B163">
        <f>WEEKDAY(tbl_BT[[#This Row],[Datum]],2)</f>
        <v>2</v>
      </c>
      <c r="C163" t="b">
        <f>COUNTIFS(tbl_FT[Datum],tbl_BT[[#This Row],[Datum]])&gt;0</f>
        <v>0</v>
      </c>
      <c r="D163" t="str">
        <f>IF(tbl_BT[[#This Row],[Ist_FT]],INDEX(tbl_FT[Bezeichner],MATCH(tbl_BT[[#This Row],[Datum]],tbl_FT[Datum],0)),"")</f>
        <v/>
      </c>
      <c r="E163" s="6" t="b">
        <f>AND(tbl_BT[[#This Row],[Wochentag]]&lt;=5,NOT(tbl_BT[[#This Row],[Ist_FT]]))</f>
        <v>1</v>
      </c>
      <c r="F163" s="6" t="b">
        <f>NOT(tbl_BT[[#This Row],[Ist_AT]])</f>
        <v>0</v>
      </c>
      <c r="G163" s="3">
        <f>IF(tbl_BT[[#This Row],[Ist_AT]],IFERROR(_xlfn.AGGREGATE(14,6,tbl_BT[Datum]/((tbl_BT[Datum]&lt;tbl_BT[[#This Row],[Datum]])*tbl_BT[Ist_Frei]),1),""),"")</f>
        <v>45081</v>
      </c>
      <c r="H163" s="3">
        <f>IF(tbl_BT[[#This Row],[Ist_AT]],IFERROR(_xlfn.AGGREGATE(15,6,tbl_BT[Datum]/((tbl_BT[Datum]&gt;tbl_BT[[#This Row],[Datum]])*tbl_BT[Ist_Frei]),1),""),"")</f>
        <v>45087</v>
      </c>
      <c r="I163" s="7">
        <f>IFERROR(tbl_BT[[#This Row],[AT_frei_nach]]-tbl_BT[[#This Row],[AT_frei_vor]]-1,"")</f>
        <v>5</v>
      </c>
      <c r="J163" t="b">
        <f>OR(tbl_BT[[#This Row],[Ist_Frei]],tbl_BT[[#This Row],[AT_Anzahl]]=1)</f>
        <v>0</v>
      </c>
      <c r="K163" s="1" t="str">
        <f>IF(tbl_BT[[#This Row],[Ist_BT_Prüfung]],IFERROR(_xlfn.AGGREGATE(14,6,tbl_BT[Datum]/((tbl_BT[Datum]&lt;tbl_BT[[#This Row],[Datum]])*NOT(tbl_BT[Ist_BT_Prüfung])),1),""),"")</f>
        <v/>
      </c>
      <c r="L163" s="1" t="str">
        <f>IF(tbl_BT[[#This Row],[Ist_BT_Prüfung]],IFERROR(_xlfn.AGGREGATE(15,6,tbl_BT[Datum]/((tbl_BT[Datum]&gt;tbl_BT[[#This Row],[Datum]])*NOT(tbl_BT[Ist_BT_Prüfung])),1),""),"")</f>
        <v/>
      </c>
      <c r="M163" s="2" t="str">
        <f>IF(tbl_BT[[#This Row],[Ist_BT_Prüfung]],COUNTIFS(tbl_BT[Datum],"&gt;"&amp;tbl_BT[[#This Row],[BT_AT_vor]],tbl_BT[Datum],"&lt;"&amp;tbl_BT[[#This Row],[BT_AT_nach]],tbl_BT[Ist_AT],TRUE),"")</f>
        <v/>
      </c>
      <c r="N163" t="b">
        <f>AND(tbl_BT[[#This Row],[Ist_BT_Prüfung]],tbl_BT[[#This Row],[BT_AT_Anzahl]]&gt;0)</f>
        <v>0</v>
      </c>
      <c r="O163" t="b">
        <f>AND(tbl_BT[[#This Row],[Ist_BT_Ergebnis]],tbl_BT[[#This Row],[Ist_AT]])</f>
        <v>0</v>
      </c>
    </row>
    <row r="164" spans="1:15" x14ac:dyDescent="0.3">
      <c r="A164" s="3">
        <v>45084</v>
      </c>
      <c r="B164">
        <f>WEEKDAY(tbl_BT[[#This Row],[Datum]],2)</f>
        <v>3</v>
      </c>
      <c r="C164" t="b">
        <f>COUNTIFS(tbl_FT[Datum],tbl_BT[[#This Row],[Datum]])&gt;0</f>
        <v>0</v>
      </c>
      <c r="D164" t="str">
        <f>IF(tbl_BT[[#This Row],[Ist_FT]],INDEX(tbl_FT[Bezeichner],MATCH(tbl_BT[[#This Row],[Datum]],tbl_FT[Datum],0)),"")</f>
        <v/>
      </c>
      <c r="E164" s="6" t="b">
        <f>AND(tbl_BT[[#This Row],[Wochentag]]&lt;=5,NOT(tbl_BT[[#This Row],[Ist_FT]]))</f>
        <v>1</v>
      </c>
      <c r="F164" s="6" t="b">
        <f>NOT(tbl_BT[[#This Row],[Ist_AT]])</f>
        <v>0</v>
      </c>
      <c r="G164" s="3">
        <f>IF(tbl_BT[[#This Row],[Ist_AT]],IFERROR(_xlfn.AGGREGATE(14,6,tbl_BT[Datum]/((tbl_BT[Datum]&lt;tbl_BT[[#This Row],[Datum]])*tbl_BT[Ist_Frei]),1),""),"")</f>
        <v>45081</v>
      </c>
      <c r="H164" s="3">
        <f>IF(tbl_BT[[#This Row],[Ist_AT]],IFERROR(_xlfn.AGGREGATE(15,6,tbl_BT[Datum]/((tbl_BT[Datum]&gt;tbl_BT[[#This Row],[Datum]])*tbl_BT[Ist_Frei]),1),""),"")</f>
        <v>45087</v>
      </c>
      <c r="I164" s="7">
        <f>IFERROR(tbl_BT[[#This Row],[AT_frei_nach]]-tbl_BT[[#This Row],[AT_frei_vor]]-1,"")</f>
        <v>5</v>
      </c>
      <c r="J164" t="b">
        <f>OR(tbl_BT[[#This Row],[Ist_Frei]],tbl_BT[[#This Row],[AT_Anzahl]]=1)</f>
        <v>0</v>
      </c>
      <c r="K164" s="1" t="str">
        <f>IF(tbl_BT[[#This Row],[Ist_BT_Prüfung]],IFERROR(_xlfn.AGGREGATE(14,6,tbl_BT[Datum]/((tbl_BT[Datum]&lt;tbl_BT[[#This Row],[Datum]])*NOT(tbl_BT[Ist_BT_Prüfung])),1),""),"")</f>
        <v/>
      </c>
      <c r="L164" s="1" t="str">
        <f>IF(tbl_BT[[#This Row],[Ist_BT_Prüfung]],IFERROR(_xlfn.AGGREGATE(15,6,tbl_BT[Datum]/((tbl_BT[Datum]&gt;tbl_BT[[#This Row],[Datum]])*NOT(tbl_BT[Ist_BT_Prüfung])),1),""),"")</f>
        <v/>
      </c>
      <c r="M164" s="2" t="str">
        <f>IF(tbl_BT[[#This Row],[Ist_BT_Prüfung]],COUNTIFS(tbl_BT[Datum],"&gt;"&amp;tbl_BT[[#This Row],[BT_AT_vor]],tbl_BT[Datum],"&lt;"&amp;tbl_BT[[#This Row],[BT_AT_nach]],tbl_BT[Ist_AT],TRUE),"")</f>
        <v/>
      </c>
      <c r="N164" t="b">
        <f>AND(tbl_BT[[#This Row],[Ist_BT_Prüfung]],tbl_BT[[#This Row],[BT_AT_Anzahl]]&gt;0)</f>
        <v>0</v>
      </c>
      <c r="O164" t="b">
        <f>AND(tbl_BT[[#This Row],[Ist_BT_Ergebnis]],tbl_BT[[#This Row],[Ist_AT]])</f>
        <v>0</v>
      </c>
    </row>
    <row r="165" spans="1:15" x14ac:dyDescent="0.3">
      <c r="A165" s="3">
        <v>45085</v>
      </c>
      <c r="B165">
        <f>WEEKDAY(tbl_BT[[#This Row],[Datum]],2)</f>
        <v>4</v>
      </c>
      <c r="C165" t="b">
        <f>COUNTIFS(tbl_FT[Datum],tbl_BT[[#This Row],[Datum]])&gt;0</f>
        <v>0</v>
      </c>
      <c r="D165" t="str">
        <f>IF(tbl_BT[[#This Row],[Ist_FT]],INDEX(tbl_FT[Bezeichner],MATCH(tbl_BT[[#This Row],[Datum]],tbl_FT[Datum],0)),"")</f>
        <v/>
      </c>
      <c r="E165" s="6" t="b">
        <f>AND(tbl_BT[[#This Row],[Wochentag]]&lt;=5,NOT(tbl_BT[[#This Row],[Ist_FT]]))</f>
        <v>1</v>
      </c>
      <c r="F165" s="6" t="b">
        <f>NOT(tbl_BT[[#This Row],[Ist_AT]])</f>
        <v>0</v>
      </c>
      <c r="G165" s="3">
        <f>IF(tbl_BT[[#This Row],[Ist_AT]],IFERROR(_xlfn.AGGREGATE(14,6,tbl_BT[Datum]/((tbl_BT[Datum]&lt;tbl_BT[[#This Row],[Datum]])*tbl_BT[Ist_Frei]),1),""),"")</f>
        <v>45081</v>
      </c>
      <c r="H165" s="3">
        <f>IF(tbl_BT[[#This Row],[Ist_AT]],IFERROR(_xlfn.AGGREGATE(15,6,tbl_BT[Datum]/((tbl_BT[Datum]&gt;tbl_BT[[#This Row],[Datum]])*tbl_BT[Ist_Frei]),1),""),"")</f>
        <v>45087</v>
      </c>
      <c r="I165" s="7">
        <f>IFERROR(tbl_BT[[#This Row],[AT_frei_nach]]-tbl_BT[[#This Row],[AT_frei_vor]]-1,"")</f>
        <v>5</v>
      </c>
      <c r="J165" t="b">
        <f>OR(tbl_BT[[#This Row],[Ist_Frei]],tbl_BT[[#This Row],[AT_Anzahl]]=1)</f>
        <v>0</v>
      </c>
      <c r="K165" s="1" t="str">
        <f>IF(tbl_BT[[#This Row],[Ist_BT_Prüfung]],IFERROR(_xlfn.AGGREGATE(14,6,tbl_BT[Datum]/((tbl_BT[Datum]&lt;tbl_BT[[#This Row],[Datum]])*NOT(tbl_BT[Ist_BT_Prüfung])),1),""),"")</f>
        <v/>
      </c>
      <c r="L165" s="1" t="str">
        <f>IF(tbl_BT[[#This Row],[Ist_BT_Prüfung]],IFERROR(_xlfn.AGGREGATE(15,6,tbl_BT[Datum]/((tbl_BT[Datum]&gt;tbl_BT[[#This Row],[Datum]])*NOT(tbl_BT[Ist_BT_Prüfung])),1),""),"")</f>
        <v/>
      </c>
      <c r="M165" s="2" t="str">
        <f>IF(tbl_BT[[#This Row],[Ist_BT_Prüfung]],COUNTIFS(tbl_BT[Datum],"&gt;"&amp;tbl_BT[[#This Row],[BT_AT_vor]],tbl_BT[Datum],"&lt;"&amp;tbl_BT[[#This Row],[BT_AT_nach]],tbl_BT[Ist_AT],TRUE),"")</f>
        <v/>
      </c>
      <c r="N165" t="b">
        <f>AND(tbl_BT[[#This Row],[Ist_BT_Prüfung]],tbl_BT[[#This Row],[BT_AT_Anzahl]]&gt;0)</f>
        <v>0</v>
      </c>
      <c r="O165" t="b">
        <f>AND(tbl_BT[[#This Row],[Ist_BT_Ergebnis]],tbl_BT[[#This Row],[Ist_AT]])</f>
        <v>0</v>
      </c>
    </row>
    <row r="166" spans="1:15" x14ac:dyDescent="0.3">
      <c r="A166" s="3">
        <v>45086</v>
      </c>
      <c r="B166">
        <f>WEEKDAY(tbl_BT[[#This Row],[Datum]],2)</f>
        <v>5</v>
      </c>
      <c r="C166" t="b">
        <f>COUNTIFS(tbl_FT[Datum],tbl_BT[[#This Row],[Datum]])&gt;0</f>
        <v>0</v>
      </c>
      <c r="D166" t="str">
        <f>IF(tbl_BT[[#This Row],[Ist_FT]],INDEX(tbl_FT[Bezeichner],MATCH(tbl_BT[[#This Row],[Datum]],tbl_FT[Datum],0)),"")</f>
        <v/>
      </c>
      <c r="E166" s="6" t="b">
        <f>AND(tbl_BT[[#This Row],[Wochentag]]&lt;=5,NOT(tbl_BT[[#This Row],[Ist_FT]]))</f>
        <v>1</v>
      </c>
      <c r="F166" s="6" t="b">
        <f>NOT(tbl_BT[[#This Row],[Ist_AT]])</f>
        <v>0</v>
      </c>
      <c r="G166" s="3">
        <f>IF(tbl_BT[[#This Row],[Ist_AT]],IFERROR(_xlfn.AGGREGATE(14,6,tbl_BT[Datum]/((tbl_BT[Datum]&lt;tbl_BT[[#This Row],[Datum]])*tbl_BT[Ist_Frei]),1),""),"")</f>
        <v>45081</v>
      </c>
      <c r="H166" s="3">
        <f>IF(tbl_BT[[#This Row],[Ist_AT]],IFERROR(_xlfn.AGGREGATE(15,6,tbl_BT[Datum]/((tbl_BT[Datum]&gt;tbl_BT[[#This Row],[Datum]])*tbl_BT[Ist_Frei]),1),""),"")</f>
        <v>45087</v>
      </c>
      <c r="I166" s="7">
        <f>IFERROR(tbl_BT[[#This Row],[AT_frei_nach]]-tbl_BT[[#This Row],[AT_frei_vor]]-1,"")</f>
        <v>5</v>
      </c>
      <c r="J166" t="b">
        <f>OR(tbl_BT[[#This Row],[Ist_Frei]],tbl_BT[[#This Row],[AT_Anzahl]]=1)</f>
        <v>0</v>
      </c>
      <c r="K166" s="1" t="str">
        <f>IF(tbl_BT[[#This Row],[Ist_BT_Prüfung]],IFERROR(_xlfn.AGGREGATE(14,6,tbl_BT[Datum]/((tbl_BT[Datum]&lt;tbl_BT[[#This Row],[Datum]])*NOT(tbl_BT[Ist_BT_Prüfung])),1),""),"")</f>
        <v/>
      </c>
      <c r="L166" s="1" t="str">
        <f>IF(tbl_BT[[#This Row],[Ist_BT_Prüfung]],IFERROR(_xlfn.AGGREGATE(15,6,tbl_BT[Datum]/((tbl_BT[Datum]&gt;tbl_BT[[#This Row],[Datum]])*NOT(tbl_BT[Ist_BT_Prüfung])),1),""),"")</f>
        <v/>
      </c>
      <c r="M166" s="2" t="str">
        <f>IF(tbl_BT[[#This Row],[Ist_BT_Prüfung]],COUNTIFS(tbl_BT[Datum],"&gt;"&amp;tbl_BT[[#This Row],[BT_AT_vor]],tbl_BT[Datum],"&lt;"&amp;tbl_BT[[#This Row],[BT_AT_nach]],tbl_BT[Ist_AT],TRUE),"")</f>
        <v/>
      </c>
      <c r="N166" t="b">
        <f>AND(tbl_BT[[#This Row],[Ist_BT_Prüfung]],tbl_BT[[#This Row],[BT_AT_Anzahl]]&gt;0)</f>
        <v>0</v>
      </c>
      <c r="O166" t="b">
        <f>AND(tbl_BT[[#This Row],[Ist_BT_Ergebnis]],tbl_BT[[#This Row],[Ist_AT]])</f>
        <v>0</v>
      </c>
    </row>
    <row r="167" spans="1:15" x14ac:dyDescent="0.3">
      <c r="A167" s="3">
        <v>45087</v>
      </c>
      <c r="B167">
        <f>WEEKDAY(tbl_BT[[#This Row],[Datum]],2)</f>
        <v>6</v>
      </c>
      <c r="C167" t="b">
        <f>COUNTIFS(tbl_FT[Datum],tbl_BT[[#This Row],[Datum]])&gt;0</f>
        <v>0</v>
      </c>
      <c r="D167" t="str">
        <f>IF(tbl_BT[[#This Row],[Ist_FT]],INDEX(tbl_FT[Bezeichner],MATCH(tbl_BT[[#This Row],[Datum]],tbl_FT[Datum],0)),"")</f>
        <v/>
      </c>
      <c r="E167" s="6" t="b">
        <f>AND(tbl_BT[[#This Row],[Wochentag]]&lt;=5,NOT(tbl_BT[[#This Row],[Ist_FT]]))</f>
        <v>0</v>
      </c>
      <c r="F167" s="6" t="b">
        <f>NOT(tbl_BT[[#This Row],[Ist_AT]])</f>
        <v>1</v>
      </c>
      <c r="G167" s="3" t="str">
        <f>IF(tbl_BT[[#This Row],[Ist_AT]],IFERROR(_xlfn.AGGREGATE(14,6,tbl_BT[Datum]/((tbl_BT[Datum]&lt;tbl_BT[[#This Row],[Datum]])*tbl_BT[Ist_Frei]),1),""),"")</f>
        <v/>
      </c>
      <c r="H167" s="3" t="str">
        <f>IF(tbl_BT[[#This Row],[Ist_AT]],IFERROR(_xlfn.AGGREGATE(15,6,tbl_BT[Datum]/((tbl_BT[Datum]&gt;tbl_BT[[#This Row],[Datum]])*tbl_BT[Ist_Frei]),1),""),"")</f>
        <v/>
      </c>
      <c r="I167" s="7" t="str">
        <f>IFERROR(tbl_BT[[#This Row],[AT_frei_nach]]-tbl_BT[[#This Row],[AT_frei_vor]]-1,"")</f>
        <v/>
      </c>
      <c r="J167" t="b">
        <f>OR(tbl_BT[[#This Row],[Ist_Frei]],tbl_BT[[#This Row],[AT_Anzahl]]=1)</f>
        <v>1</v>
      </c>
      <c r="K167" s="1">
        <f>IF(tbl_BT[[#This Row],[Ist_BT_Prüfung]],IFERROR(_xlfn.AGGREGATE(14,6,tbl_BT[Datum]/((tbl_BT[Datum]&lt;tbl_BT[[#This Row],[Datum]])*NOT(tbl_BT[Ist_BT_Prüfung])),1),""),"")</f>
        <v>45086</v>
      </c>
      <c r="L167" s="1">
        <f>IF(tbl_BT[[#This Row],[Ist_BT_Prüfung]],IFERROR(_xlfn.AGGREGATE(15,6,tbl_BT[Datum]/((tbl_BT[Datum]&gt;tbl_BT[[#This Row],[Datum]])*NOT(tbl_BT[Ist_BT_Prüfung])),1),""),"")</f>
        <v>45089</v>
      </c>
      <c r="M167" s="2">
        <f>IF(tbl_BT[[#This Row],[Ist_BT_Prüfung]],COUNTIFS(tbl_BT[Datum],"&gt;"&amp;tbl_BT[[#This Row],[BT_AT_vor]],tbl_BT[Datum],"&lt;"&amp;tbl_BT[[#This Row],[BT_AT_nach]],tbl_BT[Ist_AT],TRUE),"")</f>
        <v>0</v>
      </c>
      <c r="N167" t="b">
        <f>AND(tbl_BT[[#This Row],[Ist_BT_Prüfung]],tbl_BT[[#This Row],[BT_AT_Anzahl]]&gt;0)</f>
        <v>0</v>
      </c>
      <c r="O167" t="b">
        <f>AND(tbl_BT[[#This Row],[Ist_BT_Ergebnis]],tbl_BT[[#This Row],[Ist_AT]])</f>
        <v>0</v>
      </c>
    </row>
    <row r="168" spans="1:15" x14ac:dyDescent="0.3">
      <c r="A168" s="3">
        <v>45088</v>
      </c>
      <c r="B168">
        <f>WEEKDAY(tbl_BT[[#This Row],[Datum]],2)</f>
        <v>7</v>
      </c>
      <c r="C168" t="b">
        <f>COUNTIFS(tbl_FT[Datum],tbl_BT[[#This Row],[Datum]])&gt;0</f>
        <v>0</v>
      </c>
      <c r="D168" t="str">
        <f>IF(tbl_BT[[#This Row],[Ist_FT]],INDEX(tbl_FT[Bezeichner],MATCH(tbl_BT[[#This Row],[Datum]],tbl_FT[Datum],0)),"")</f>
        <v/>
      </c>
      <c r="E168" s="6" t="b">
        <f>AND(tbl_BT[[#This Row],[Wochentag]]&lt;=5,NOT(tbl_BT[[#This Row],[Ist_FT]]))</f>
        <v>0</v>
      </c>
      <c r="F168" s="6" t="b">
        <f>NOT(tbl_BT[[#This Row],[Ist_AT]])</f>
        <v>1</v>
      </c>
      <c r="G168" s="3" t="str">
        <f>IF(tbl_BT[[#This Row],[Ist_AT]],IFERROR(_xlfn.AGGREGATE(14,6,tbl_BT[Datum]/((tbl_BT[Datum]&lt;tbl_BT[[#This Row],[Datum]])*tbl_BT[Ist_Frei]),1),""),"")</f>
        <v/>
      </c>
      <c r="H168" s="3" t="str">
        <f>IF(tbl_BT[[#This Row],[Ist_AT]],IFERROR(_xlfn.AGGREGATE(15,6,tbl_BT[Datum]/((tbl_BT[Datum]&gt;tbl_BT[[#This Row],[Datum]])*tbl_BT[Ist_Frei]),1),""),"")</f>
        <v/>
      </c>
      <c r="I168" s="7" t="str">
        <f>IFERROR(tbl_BT[[#This Row],[AT_frei_nach]]-tbl_BT[[#This Row],[AT_frei_vor]]-1,"")</f>
        <v/>
      </c>
      <c r="J168" t="b">
        <f>OR(tbl_BT[[#This Row],[Ist_Frei]],tbl_BT[[#This Row],[AT_Anzahl]]=1)</f>
        <v>1</v>
      </c>
      <c r="K168" s="1">
        <f>IF(tbl_BT[[#This Row],[Ist_BT_Prüfung]],IFERROR(_xlfn.AGGREGATE(14,6,tbl_BT[Datum]/((tbl_BT[Datum]&lt;tbl_BT[[#This Row],[Datum]])*NOT(tbl_BT[Ist_BT_Prüfung])),1),""),"")</f>
        <v>45086</v>
      </c>
      <c r="L168" s="1">
        <f>IF(tbl_BT[[#This Row],[Ist_BT_Prüfung]],IFERROR(_xlfn.AGGREGATE(15,6,tbl_BT[Datum]/((tbl_BT[Datum]&gt;tbl_BT[[#This Row],[Datum]])*NOT(tbl_BT[Ist_BT_Prüfung])),1),""),"")</f>
        <v>45089</v>
      </c>
      <c r="M168" s="2">
        <f>IF(tbl_BT[[#This Row],[Ist_BT_Prüfung]],COUNTIFS(tbl_BT[Datum],"&gt;"&amp;tbl_BT[[#This Row],[BT_AT_vor]],tbl_BT[Datum],"&lt;"&amp;tbl_BT[[#This Row],[BT_AT_nach]],tbl_BT[Ist_AT],TRUE),"")</f>
        <v>0</v>
      </c>
      <c r="N168" t="b">
        <f>AND(tbl_BT[[#This Row],[Ist_BT_Prüfung]],tbl_BT[[#This Row],[BT_AT_Anzahl]]&gt;0)</f>
        <v>0</v>
      </c>
      <c r="O168" t="b">
        <f>AND(tbl_BT[[#This Row],[Ist_BT_Ergebnis]],tbl_BT[[#This Row],[Ist_AT]])</f>
        <v>0</v>
      </c>
    </row>
    <row r="169" spans="1:15" x14ac:dyDescent="0.3">
      <c r="A169" s="3">
        <v>45089</v>
      </c>
      <c r="B169">
        <f>WEEKDAY(tbl_BT[[#This Row],[Datum]],2)</f>
        <v>1</v>
      </c>
      <c r="C169" t="b">
        <f>COUNTIFS(tbl_FT[Datum],tbl_BT[[#This Row],[Datum]])&gt;0</f>
        <v>0</v>
      </c>
      <c r="D169" t="str">
        <f>IF(tbl_BT[[#This Row],[Ist_FT]],INDEX(tbl_FT[Bezeichner],MATCH(tbl_BT[[#This Row],[Datum]],tbl_FT[Datum],0)),"")</f>
        <v/>
      </c>
      <c r="E169" s="6" t="b">
        <f>AND(tbl_BT[[#This Row],[Wochentag]]&lt;=5,NOT(tbl_BT[[#This Row],[Ist_FT]]))</f>
        <v>1</v>
      </c>
      <c r="F169" s="6" t="b">
        <f>NOT(tbl_BT[[#This Row],[Ist_AT]])</f>
        <v>0</v>
      </c>
      <c r="G169" s="3">
        <f>IF(tbl_BT[[#This Row],[Ist_AT]],IFERROR(_xlfn.AGGREGATE(14,6,tbl_BT[Datum]/((tbl_BT[Datum]&lt;tbl_BT[[#This Row],[Datum]])*tbl_BT[Ist_Frei]),1),""),"")</f>
        <v>45088</v>
      </c>
      <c r="H169" s="3">
        <f>IF(tbl_BT[[#This Row],[Ist_AT]],IFERROR(_xlfn.AGGREGATE(15,6,tbl_BT[Datum]/((tbl_BT[Datum]&gt;tbl_BT[[#This Row],[Datum]])*tbl_BT[Ist_Frei]),1),""),"")</f>
        <v>45094</v>
      </c>
      <c r="I169" s="7">
        <f>IFERROR(tbl_BT[[#This Row],[AT_frei_nach]]-tbl_BT[[#This Row],[AT_frei_vor]]-1,"")</f>
        <v>5</v>
      </c>
      <c r="J169" t="b">
        <f>OR(tbl_BT[[#This Row],[Ist_Frei]],tbl_BT[[#This Row],[AT_Anzahl]]=1)</f>
        <v>0</v>
      </c>
      <c r="K169" s="1" t="str">
        <f>IF(tbl_BT[[#This Row],[Ist_BT_Prüfung]],IFERROR(_xlfn.AGGREGATE(14,6,tbl_BT[Datum]/((tbl_BT[Datum]&lt;tbl_BT[[#This Row],[Datum]])*NOT(tbl_BT[Ist_BT_Prüfung])),1),""),"")</f>
        <v/>
      </c>
      <c r="L169" s="1" t="str">
        <f>IF(tbl_BT[[#This Row],[Ist_BT_Prüfung]],IFERROR(_xlfn.AGGREGATE(15,6,tbl_BT[Datum]/((tbl_BT[Datum]&gt;tbl_BT[[#This Row],[Datum]])*NOT(tbl_BT[Ist_BT_Prüfung])),1),""),"")</f>
        <v/>
      </c>
      <c r="M169" s="2" t="str">
        <f>IF(tbl_BT[[#This Row],[Ist_BT_Prüfung]],COUNTIFS(tbl_BT[Datum],"&gt;"&amp;tbl_BT[[#This Row],[BT_AT_vor]],tbl_BT[Datum],"&lt;"&amp;tbl_BT[[#This Row],[BT_AT_nach]],tbl_BT[Ist_AT],TRUE),"")</f>
        <v/>
      </c>
      <c r="N169" t="b">
        <f>AND(tbl_BT[[#This Row],[Ist_BT_Prüfung]],tbl_BT[[#This Row],[BT_AT_Anzahl]]&gt;0)</f>
        <v>0</v>
      </c>
      <c r="O169" t="b">
        <f>AND(tbl_BT[[#This Row],[Ist_BT_Ergebnis]],tbl_BT[[#This Row],[Ist_AT]])</f>
        <v>0</v>
      </c>
    </row>
    <row r="170" spans="1:15" x14ac:dyDescent="0.3">
      <c r="A170" s="3">
        <v>45090</v>
      </c>
      <c r="B170">
        <f>WEEKDAY(tbl_BT[[#This Row],[Datum]],2)</f>
        <v>2</v>
      </c>
      <c r="C170" t="b">
        <f>COUNTIFS(tbl_FT[Datum],tbl_BT[[#This Row],[Datum]])&gt;0</f>
        <v>0</v>
      </c>
      <c r="D170" t="str">
        <f>IF(tbl_BT[[#This Row],[Ist_FT]],INDEX(tbl_FT[Bezeichner],MATCH(tbl_BT[[#This Row],[Datum]],tbl_FT[Datum],0)),"")</f>
        <v/>
      </c>
      <c r="E170" s="6" t="b">
        <f>AND(tbl_BT[[#This Row],[Wochentag]]&lt;=5,NOT(tbl_BT[[#This Row],[Ist_FT]]))</f>
        <v>1</v>
      </c>
      <c r="F170" s="6" t="b">
        <f>NOT(tbl_BT[[#This Row],[Ist_AT]])</f>
        <v>0</v>
      </c>
      <c r="G170" s="3">
        <f>IF(tbl_BT[[#This Row],[Ist_AT]],IFERROR(_xlfn.AGGREGATE(14,6,tbl_BT[Datum]/((tbl_BT[Datum]&lt;tbl_BT[[#This Row],[Datum]])*tbl_BT[Ist_Frei]),1),""),"")</f>
        <v>45088</v>
      </c>
      <c r="H170" s="3">
        <f>IF(tbl_BT[[#This Row],[Ist_AT]],IFERROR(_xlfn.AGGREGATE(15,6,tbl_BT[Datum]/((tbl_BT[Datum]&gt;tbl_BT[[#This Row],[Datum]])*tbl_BT[Ist_Frei]),1),""),"")</f>
        <v>45094</v>
      </c>
      <c r="I170" s="7">
        <f>IFERROR(tbl_BT[[#This Row],[AT_frei_nach]]-tbl_BT[[#This Row],[AT_frei_vor]]-1,"")</f>
        <v>5</v>
      </c>
      <c r="J170" t="b">
        <f>OR(tbl_BT[[#This Row],[Ist_Frei]],tbl_BT[[#This Row],[AT_Anzahl]]=1)</f>
        <v>0</v>
      </c>
      <c r="K170" s="1" t="str">
        <f>IF(tbl_BT[[#This Row],[Ist_BT_Prüfung]],IFERROR(_xlfn.AGGREGATE(14,6,tbl_BT[Datum]/((tbl_BT[Datum]&lt;tbl_BT[[#This Row],[Datum]])*NOT(tbl_BT[Ist_BT_Prüfung])),1),""),"")</f>
        <v/>
      </c>
      <c r="L170" s="1" t="str">
        <f>IF(tbl_BT[[#This Row],[Ist_BT_Prüfung]],IFERROR(_xlfn.AGGREGATE(15,6,tbl_BT[Datum]/((tbl_BT[Datum]&gt;tbl_BT[[#This Row],[Datum]])*NOT(tbl_BT[Ist_BT_Prüfung])),1),""),"")</f>
        <v/>
      </c>
      <c r="M170" s="2" t="str">
        <f>IF(tbl_BT[[#This Row],[Ist_BT_Prüfung]],COUNTIFS(tbl_BT[Datum],"&gt;"&amp;tbl_BT[[#This Row],[BT_AT_vor]],tbl_BT[Datum],"&lt;"&amp;tbl_BT[[#This Row],[BT_AT_nach]],tbl_BT[Ist_AT],TRUE),"")</f>
        <v/>
      </c>
      <c r="N170" t="b">
        <f>AND(tbl_BT[[#This Row],[Ist_BT_Prüfung]],tbl_BT[[#This Row],[BT_AT_Anzahl]]&gt;0)</f>
        <v>0</v>
      </c>
      <c r="O170" t="b">
        <f>AND(tbl_BT[[#This Row],[Ist_BT_Ergebnis]],tbl_BT[[#This Row],[Ist_AT]])</f>
        <v>0</v>
      </c>
    </row>
    <row r="171" spans="1:15" x14ac:dyDescent="0.3">
      <c r="A171" s="3">
        <v>45091</v>
      </c>
      <c r="B171">
        <f>WEEKDAY(tbl_BT[[#This Row],[Datum]],2)</f>
        <v>3</v>
      </c>
      <c r="C171" t="b">
        <f>COUNTIFS(tbl_FT[Datum],tbl_BT[[#This Row],[Datum]])&gt;0</f>
        <v>0</v>
      </c>
      <c r="D171" t="str">
        <f>IF(tbl_BT[[#This Row],[Ist_FT]],INDEX(tbl_FT[Bezeichner],MATCH(tbl_BT[[#This Row],[Datum]],tbl_FT[Datum],0)),"")</f>
        <v/>
      </c>
      <c r="E171" s="6" t="b">
        <f>AND(tbl_BT[[#This Row],[Wochentag]]&lt;=5,NOT(tbl_BT[[#This Row],[Ist_FT]]))</f>
        <v>1</v>
      </c>
      <c r="F171" s="6" t="b">
        <f>NOT(tbl_BT[[#This Row],[Ist_AT]])</f>
        <v>0</v>
      </c>
      <c r="G171" s="3">
        <f>IF(tbl_BT[[#This Row],[Ist_AT]],IFERROR(_xlfn.AGGREGATE(14,6,tbl_BT[Datum]/((tbl_BT[Datum]&lt;tbl_BT[[#This Row],[Datum]])*tbl_BT[Ist_Frei]),1),""),"")</f>
        <v>45088</v>
      </c>
      <c r="H171" s="3">
        <f>IF(tbl_BT[[#This Row],[Ist_AT]],IFERROR(_xlfn.AGGREGATE(15,6,tbl_BT[Datum]/((tbl_BT[Datum]&gt;tbl_BT[[#This Row],[Datum]])*tbl_BT[Ist_Frei]),1),""),"")</f>
        <v>45094</v>
      </c>
      <c r="I171" s="7">
        <f>IFERROR(tbl_BT[[#This Row],[AT_frei_nach]]-tbl_BT[[#This Row],[AT_frei_vor]]-1,"")</f>
        <v>5</v>
      </c>
      <c r="J171" t="b">
        <f>OR(tbl_BT[[#This Row],[Ist_Frei]],tbl_BT[[#This Row],[AT_Anzahl]]=1)</f>
        <v>0</v>
      </c>
      <c r="K171" s="1" t="str">
        <f>IF(tbl_BT[[#This Row],[Ist_BT_Prüfung]],IFERROR(_xlfn.AGGREGATE(14,6,tbl_BT[Datum]/((tbl_BT[Datum]&lt;tbl_BT[[#This Row],[Datum]])*NOT(tbl_BT[Ist_BT_Prüfung])),1),""),"")</f>
        <v/>
      </c>
      <c r="L171" s="1" t="str">
        <f>IF(tbl_BT[[#This Row],[Ist_BT_Prüfung]],IFERROR(_xlfn.AGGREGATE(15,6,tbl_BT[Datum]/((tbl_BT[Datum]&gt;tbl_BT[[#This Row],[Datum]])*NOT(tbl_BT[Ist_BT_Prüfung])),1),""),"")</f>
        <v/>
      </c>
      <c r="M171" s="2" t="str">
        <f>IF(tbl_BT[[#This Row],[Ist_BT_Prüfung]],COUNTIFS(tbl_BT[Datum],"&gt;"&amp;tbl_BT[[#This Row],[BT_AT_vor]],tbl_BT[Datum],"&lt;"&amp;tbl_BT[[#This Row],[BT_AT_nach]],tbl_BT[Ist_AT],TRUE),"")</f>
        <v/>
      </c>
      <c r="N171" t="b">
        <f>AND(tbl_BT[[#This Row],[Ist_BT_Prüfung]],tbl_BT[[#This Row],[BT_AT_Anzahl]]&gt;0)</f>
        <v>0</v>
      </c>
      <c r="O171" t="b">
        <f>AND(tbl_BT[[#This Row],[Ist_BT_Ergebnis]],tbl_BT[[#This Row],[Ist_AT]])</f>
        <v>0</v>
      </c>
    </row>
    <row r="172" spans="1:15" x14ac:dyDescent="0.3">
      <c r="A172" s="3">
        <v>45092</v>
      </c>
      <c r="B172">
        <f>WEEKDAY(tbl_BT[[#This Row],[Datum]],2)</f>
        <v>4</v>
      </c>
      <c r="C172" t="b">
        <f>COUNTIFS(tbl_FT[Datum],tbl_BT[[#This Row],[Datum]])&gt;0</f>
        <v>0</v>
      </c>
      <c r="D172" t="str">
        <f>IF(tbl_BT[[#This Row],[Ist_FT]],INDEX(tbl_FT[Bezeichner],MATCH(tbl_BT[[#This Row],[Datum]],tbl_FT[Datum],0)),"")</f>
        <v/>
      </c>
      <c r="E172" s="6" t="b">
        <f>AND(tbl_BT[[#This Row],[Wochentag]]&lt;=5,NOT(tbl_BT[[#This Row],[Ist_FT]]))</f>
        <v>1</v>
      </c>
      <c r="F172" s="6" t="b">
        <f>NOT(tbl_BT[[#This Row],[Ist_AT]])</f>
        <v>0</v>
      </c>
      <c r="G172" s="3">
        <f>IF(tbl_BT[[#This Row],[Ist_AT]],IFERROR(_xlfn.AGGREGATE(14,6,tbl_BT[Datum]/((tbl_BT[Datum]&lt;tbl_BT[[#This Row],[Datum]])*tbl_BT[Ist_Frei]),1),""),"")</f>
        <v>45088</v>
      </c>
      <c r="H172" s="3">
        <f>IF(tbl_BT[[#This Row],[Ist_AT]],IFERROR(_xlfn.AGGREGATE(15,6,tbl_BT[Datum]/((tbl_BT[Datum]&gt;tbl_BT[[#This Row],[Datum]])*tbl_BT[Ist_Frei]),1),""),"")</f>
        <v>45094</v>
      </c>
      <c r="I172" s="7">
        <f>IFERROR(tbl_BT[[#This Row],[AT_frei_nach]]-tbl_BT[[#This Row],[AT_frei_vor]]-1,"")</f>
        <v>5</v>
      </c>
      <c r="J172" t="b">
        <f>OR(tbl_BT[[#This Row],[Ist_Frei]],tbl_BT[[#This Row],[AT_Anzahl]]=1)</f>
        <v>0</v>
      </c>
      <c r="K172" s="1" t="str">
        <f>IF(tbl_BT[[#This Row],[Ist_BT_Prüfung]],IFERROR(_xlfn.AGGREGATE(14,6,tbl_BT[Datum]/((tbl_BT[Datum]&lt;tbl_BT[[#This Row],[Datum]])*NOT(tbl_BT[Ist_BT_Prüfung])),1),""),"")</f>
        <v/>
      </c>
      <c r="L172" s="1" t="str">
        <f>IF(tbl_BT[[#This Row],[Ist_BT_Prüfung]],IFERROR(_xlfn.AGGREGATE(15,6,tbl_BT[Datum]/((tbl_BT[Datum]&gt;tbl_BT[[#This Row],[Datum]])*NOT(tbl_BT[Ist_BT_Prüfung])),1),""),"")</f>
        <v/>
      </c>
      <c r="M172" s="2" t="str">
        <f>IF(tbl_BT[[#This Row],[Ist_BT_Prüfung]],COUNTIFS(tbl_BT[Datum],"&gt;"&amp;tbl_BT[[#This Row],[BT_AT_vor]],tbl_BT[Datum],"&lt;"&amp;tbl_BT[[#This Row],[BT_AT_nach]],tbl_BT[Ist_AT],TRUE),"")</f>
        <v/>
      </c>
      <c r="N172" t="b">
        <f>AND(tbl_BT[[#This Row],[Ist_BT_Prüfung]],tbl_BT[[#This Row],[BT_AT_Anzahl]]&gt;0)</f>
        <v>0</v>
      </c>
      <c r="O172" t="b">
        <f>AND(tbl_BT[[#This Row],[Ist_BT_Ergebnis]],tbl_BT[[#This Row],[Ist_AT]])</f>
        <v>0</v>
      </c>
    </row>
    <row r="173" spans="1:15" x14ac:dyDescent="0.3">
      <c r="A173" s="3">
        <v>45093</v>
      </c>
      <c r="B173">
        <f>WEEKDAY(tbl_BT[[#This Row],[Datum]],2)</f>
        <v>5</v>
      </c>
      <c r="C173" t="b">
        <f>COUNTIFS(tbl_FT[Datum],tbl_BT[[#This Row],[Datum]])&gt;0</f>
        <v>0</v>
      </c>
      <c r="D173" t="str">
        <f>IF(tbl_BT[[#This Row],[Ist_FT]],INDEX(tbl_FT[Bezeichner],MATCH(tbl_BT[[#This Row],[Datum]],tbl_FT[Datum],0)),"")</f>
        <v/>
      </c>
      <c r="E173" s="6" t="b">
        <f>AND(tbl_BT[[#This Row],[Wochentag]]&lt;=5,NOT(tbl_BT[[#This Row],[Ist_FT]]))</f>
        <v>1</v>
      </c>
      <c r="F173" s="6" t="b">
        <f>NOT(tbl_BT[[#This Row],[Ist_AT]])</f>
        <v>0</v>
      </c>
      <c r="G173" s="3">
        <f>IF(tbl_BT[[#This Row],[Ist_AT]],IFERROR(_xlfn.AGGREGATE(14,6,tbl_BT[Datum]/((tbl_BT[Datum]&lt;tbl_BT[[#This Row],[Datum]])*tbl_BT[Ist_Frei]),1),""),"")</f>
        <v>45088</v>
      </c>
      <c r="H173" s="3">
        <f>IF(tbl_BT[[#This Row],[Ist_AT]],IFERROR(_xlfn.AGGREGATE(15,6,tbl_BT[Datum]/((tbl_BT[Datum]&gt;tbl_BT[[#This Row],[Datum]])*tbl_BT[Ist_Frei]),1),""),"")</f>
        <v>45094</v>
      </c>
      <c r="I173" s="7">
        <f>IFERROR(tbl_BT[[#This Row],[AT_frei_nach]]-tbl_BT[[#This Row],[AT_frei_vor]]-1,"")</f>
        <v>5</v>
      </c>
      <c r="J173" t="b">
        <f>OR(tbl_BT[[#This Row],[Ist_Frei]],tbl_BT[[#This Row],[AT_Anzahl]]=1)</f>
        <v>0</v>
      </c>
      <c r="K173" s="1" t="str">
        <f>IF(tbl_BT[[#This Row],[Ist_BT_Prüfung]],IFERROR(_xlfn.AGGREGATE(14,6,tbl_BT[Datum]/((tbl_BT[Datum]&lt;tbl_BT[[#This Row],[Datum]])*NOT(tbl_BT[Ist_BT_Prüfung])),1),""),"")</f>
        <v/>
      </c>
      <c r="L173" s="1" t="str">
        <f>IF(tbl_BT[[#This Row],[Ist_BT_Prüfung]],IFERROR(_xlfn.AGGREGATE(15,6,tbl_BT[Datum]/((tbl_BT[Datum]&gt;tbl_BT[[#This Row],[Datum]])*NOT(tbl_BT[Ist_BT_Prüfung])),1),""),"")</f>
        <v/>
      </c>
      <c r="M173" s="2" t="str">
        <f>IF(tbl_BT[[#This Row],[Ist_BT_Prüfung]],COUNTIFS(tbl_BT[Datum],"&gt;"&amp;tbl_BT[[#This Row],[BT_AT_vor]],tbl_BT[Datum],"&lt;"&amp;tbl_BT[[#This Row],[BT_AT_nach]],tbl_BT[Ist_AT],TRUE),"")</f>
        <v/>
      </c>
      <c r="N173" t="b">
        <f>AND(tbl_BT[[#This Row],[Ist_BT_Prüfung]],tbl_BT[[#This Row],[BT_AT_Anzahl]]&gt;0)</f>
        <v>0</v>
      </c>
      <c r="O173" t="b">
        <f>AND(tbl_BT[[#This Row],[Ist_BT_Ergebnis]],tbl_BT[[#This Row],[Ist_AT]])</f>
        <v>0</v>
      </c>
    </row>
    <row r="174" spans="1:15" x14ac:dyDescent="0.3">
      <c r="A174" s="3">
        <v>45094</v>
      </c>
      <c r="B174">
        <f>WEEKDAY(tbl_BT[[#This Row],[Datum]],2)</f>
        <v>6</v>
      </c>
      <c r="C174" t="b">
        <f>COUNTIFS(tbl_FT[Datum],tbl_BT[[#This Row],[Datum]])&gt;0</f>
        <v>0</v>
      </c>
      <c r="D174" t="str">
        <f>IF(tbl_BT[[#This Row],[Ist_FT]],INDEX(tbl_FT[Bezeichner],MATCH(tbl_BT[[#This Row],[Datum]],tbl_FT[Datum],0)),"")</f>
        <v/>
      </c>
      <c r="E174" s="6" t="b">
        <f>AND(tbl_BT[[#This Row],[Wochentag]]&lt;=5,NOT(tbl_BT[[#This Row],[Ist_FT]]))</f>
        <v>0</v>
      </c>
      <c r="F174" s="6" t="b">
        <f>NOT(tbl_BT[[#This Row],[Ist_AT]])</f>
        <v>1</v>
      </c>
      <c r="G174" s="3" t="str">
        <f>IF(tbl_BT[[#This Row],[Ist_AT]],IFERROR(_xlfn.AGGREGATE(14,6,tbl_BT[Datum]/((tbl_BT[Datum]&lt;tbl_BT[[#This Row],[Datum]])*tbl_BT[Ist_Frei]),1),""),"")</f>
        <v/>
      </c>
      <c r="H174" s="3" t="str">
        <f>IF(tbl_BT[[#This Row],[Ist_AT]],IFERROR(_xlfn.AGGREGATE(15,6,tbl_BT[Datum]/((tbl_BT[Datum]&gt;tbl_BT[[#This Row],[Datum]])*tbl_BT[Ist_Frei]),1),""),"")</f>
        <v/>
      </c>
      <c r="I174" s="7" t="str">
        <f>IFERROR(tbl_BT[[#This Row],[AT_frei_nach]]-tbl_BT[[#This Row],[AT_frei_vor]]-1,"")</f>
        <v/>
      </c>
      <c r="J174" t="b">
        <f>OR(tbl_BT[[#This Row],[Ist_Frei]],tbl_BT[[#This Row],[AT_Anzahl]]=1)</f>
        <v>1</v>
      </c>
      <c r="K174" s="1">
        <f>IF(tbl_BT[[#This Row],[Ist_BT_Prüfung]],IFERROR(_xlfn.AGGREGATE(14,6,tbl_BT[Datum]/((tbl_BT[Datum]&lt;tbl_BT[[#This Row],[Datum]])*NOT(tbl_BT[Ist_BT_Prüfung])),1),""),"")</f>
        <v>45093</v>
      </c>
      <c r="L174" s="1">
        <f>IF(tbl_BT[[#This Row],[Ist_BT_Prüfung]],IFERROR(_xlfn.AGGREGATE(15,6,tbl_BT[Datum]/((tbl_BT[Datum]&gt;tbl_BT[[#This Row],[Datum]])*NOT(tbl_BT[Ist_BT_Prüfung])),1),""),"")</f>
        <v>45096</v>
      </c>
      <c r="M174" s="2">
        <f>IF(tbl_BT[[#This Row],[Ist_BT_Prüfung]],COUNTIFS(tbl_BT[Datum],"&gt;"&amp;tbl_BT[[#This Row],[BT_AT_vor]],tbl_BT[Datum],"&lt;"&amp;tbl_BT[[#This Row],[BT_AT_nach]],tbl_BT[Ist_AT],TRUE),"")</f>
        <v>0</v>
      </c>
      <c r="N174" t="b">
        <f>AND(tbl_BT[[#This Row],[Ist_BT_Prüfung]],tbl_BT[[#This Row],[BT_AT_Anzahl]]&gt;0)</f>
        <v>0</v>
      </c>
      <c r="O174" t="b">
        <f>AND(tbl_BT[[#This Row],[Ist_BT_Ergebnis]],tbl_BT[[#This Row],[Ist_AT]])</f>
        <v>0</v>
      </c>
    </row>
    <row r="175" spans="1:15" x14ac:dyDescent="0.3">
      <c r="A175" s="3">
        <v>45095</v>
      </c>
      <c r="B175">
        <f>WEEKDAY(tbl_BT[[#This Row],[Datum]],2)</f>
        <v>7</v>
      </c>
      <c r="C175" t="b">
        <f>COUNTIFS(tbl_FT[Datum],tbl_BT[[#This Row],[Datum]])&gt;0</f>
        <v>0</v>
      </c>
      <c r="D175" t="str">
        <f>IF(tbl_BT[[#This Row],[Ist_FT]],INDEX(tbl_FT[Bezeichner],MATCH(tbl_BT[[#This Row],[Datum]],tbl_FT[Datum],0)),"")</f>
        <v/>
      </c>
      <c r="E175" s="6" t="b">
        <f>AND(tbl_BT[[#This Row],[Wochentag]]&lt;=5,NOT(tbl_BT[[#This Row],[Ist_FT]]))</f>
        <v>0</v>
      </c>
      <c r="F175" s="6" t="b">
        <f>NOT(tbl_BT[[#This Row],[Ist_AT]])</f>
        <v>1</v>
      </c>
      <c r="G175" s="3" t="str">
        <f>IF(tbl_BT[[#This Row],[Ist_AT]],IFERROR(_xlfn.AGGREGATE(14,6,tbl_BT[Datum]/((tbl_BT[Datum]&lt;tbl_BT[[#This Row],[Datum]])*tbl_BT[Ist_Frei]),1),""),"")</f>
        <v/>
      </c>
      <c r="H175" s="3" t="str">
        <f>IF(tbl_BT[[#This Row],[Ist_AT]],IFERROR(_xlfn.AGGREGATE(15,6,tbl_BT[Datum]/((tbl_BT[Datum]&gt;tbl_BT[[#This Row],[Datum]])*tbl_BT[Ist_Frei]),1),""),"")</f>
        <v/>
      </c>
      <c r="I175" s="7" t="str">
        <f>IFERROR(tbl_BT[[#This Row],[AT_frei_nach]]-tbl_BT[[#This Row],[AT_frei_vor]]-1,"")</f>
        <v/>
      </c>
      <c r="J175" t="b">
        <f>OR(tbl_BT[[#This Row],[Ist_Frei]],tbl_BT[[#This Row],[AT_Anzahl]]=1)</f>
        <v>1</v>
      </c>
      <c r="K175" s="1">
        <f>IF(tbl_BT[[#This Row],[Ist_BT_Prüfung]],IFERROR(_xlfn.AGGREGATE(14,6,tbl_BT[Datum]/((tbl_BT[Datum]&lt;tbl_BT[[#This Row],[Datum]])*NOT(tbl_BT[Ist_BT_Prüfung])),1),""),"")</f>
        <v>45093</v>
      </c>
      <c r="L175" s="1">
        <f>IF(tbl_BT[[#This Row],[Ist_BT_Prüfung]],IFERROR(_xlfn.AGGREGATE(15,6,tbl_BT[Datum]/((tbl_BT[Datum]&gt;tbl_BT[[#This Row],[Datum]])*NOT(tbl_BT[Ist_BT_Prüfung])),1),""),"")</f>
        <v>45096</v>
      </c>
      <c r="M175" s="2">
        <f>IF(tbl_BT[[#This Row],[Ist_BT_Prüfung]],COUNTIFS(tbl_BT[Datum],"&gt;"&amp;tbl_BT[[#This Row],[BT_AT_vor]],tbl_BT[Datum],"&lt;"&amp;tbl_BT[[#This Row],[BT_AT_nach]],tbl_BT[Ist_AT],TRUE),"")</f>
        <v>0</v>
      </c>
      <c r="N175" t="b">
        <f>AND(tbl_BT[[#This Row],[Ist_BT_Prüfung]],tbl_BT[[#This Row],[BT_AT_Anzahl]]&gt;0)</f>
        <v>0</v>
      </c>
      <c r="O175" t="b">
        <f>AND(tbl_BT[[#This Row],[Ist_BT_Ergebnis]],tbl_BT[[#This Row],[Ist_AT]])</f>
        <v>0</v>
      </c>
    </row>
    <row r="176" spans="1:15" x14ac:dyDescent="0.3">
      <c r="A176" s="3">
        <v>45096</v>
      </c>
      <c r="B176">
        <f>WEEKDAY(tbl_BT[[#This Row],[Datum]],2)</f>
        <v>1</v>
      </c>
      <c r="C176" t="b">
        <f>COUNTIFS(tbl_FT[Datum],tbl_BT[[#This Row],[Datum]])&gt;0</f>
        <v>0</v>
      </c>
      <c r="D176" t="str">
        <f>IF(tbl_BT[[#This Row],[Ist_FT]],INDEX(tbl_FT[Bezeichner],MATCH(tbl_BT[[#This Row],[Datum]],tbl_FT[Datum],0)),"")</f>
        <v/>
      </c>
      <c r="E176" s="6" t="b">
        <f>AND(tbl_BT[[#This Row],[Wochentag]]&lt;=5,NOT(tbl_BT[[#This Row],[Ist_FT]]))</f>
        <v>1</v>
      </c>
      <c r="F176" s="6" t="b">
        <f>NOT(tbl_BT[[#This Row],[Ist_AT]])</f>
        <v>0</v>
      </c>
      <c r="G176" s="3">
        <f>IF(tbl_BT[[#This Row],[Ist_AT]],IFERROR(_xlfn.AGGREGATE(14,6,tbl_BT[Datum]/((tbl_BT[Datum]&lt;tbl_BT[[#This Row],[Datum]])*tbl_BT[Ist_Frei]),1),""),"")</f>
        <v>45095</v>
      </c>
      <c r="H176" s="3">
        <f>IF(tbl_BT[[#This Row],[Ist_AT]],IFERROR(_xlfn.AGGREGATE(15,6,tbl_BT[Datum]/((tbl_BT[Datum]&gt;tbl_BT[[#This Row],[Datum]])*tbl_BT[Ist_Frei]),1),""),"")</f>
        <v>45101</v>
      </c>
      <c r="I176" s="7">
        <f>IFERROR(tbl_BT[[#This Row],[AT_frei_nach]]-tbl_BT[[#This Row],[AT_frei_vor]]-1,"")</f>
        <v>5</v>
      </c>
      <c r="J176" t="b">
        <f>OR(tbl_BT[[#This Row],[Ist_Frei]],tbl_BT[[#This Row],[AT_Anzahl]]=1)</f>
        <v>0</v>
      </c>
      <c r="K176" s="1" t="str">
        <f>IF(tbl_BT[[#This Row],[Ist_BT_Prüfung]],IFERROR(_xlfn.AGGREGATE(14,6,tbl_BT[Datum]/((tbl_BT[Datum]&lt;tbl_BT[[#This Row],[Datum]])*NOT(tbl_BT[Ist_BT_Prüfung])),1),""),"")</f>
        <v/>
      </c>
      <c r="L176" s="1" t="str">
        <f>IF(tbl_BT[[#This Row],[Ist_BT_Prüfung]],IFERROR(_xlfn.AGGREGATE(15,6,tbl_BT[Datum]/((tbl_BT[Datum]&gt;tbl_BT[[#This Row],[Datum]])*NOT(tbl_BT[Ist_BT_Prüfung])),1),""),"")</f>
        <v/>
      </c>
      <c r="M176" s="2" t="str">
        <f>IF(tbl_BT[[#This Row],[Ist_BT_Prüfung]],COUNTIFS(tbl_BT[Datum],"&gt;"&amp;tbl_BT[[#This Row],[BT_AT_vor]],tbl_BT[Datum],"&lt;"&amp;tbl_BT[[#This Row],[BT_AT_nach]],tbl_BT[Ist_AT],TRUE),"")</f>
        <v/>
      </c>
      <c r="N176" t="b">
        <f>AND(tbl_BT[[#This Row],[Ist_BT_Prüfung]],tbl_BT[[#This Row],[BT_AT_Anzahl]]&gt;0)</f>
        <v>0</v>
      </c>
      <c r="O176" t="b">
        <f>AND(tbl_BT[[#This Row],[Ist_BT_Ergebnis]],tbl_BT[[#This Row],[Ist_AT]])</f>
        <v>0</v>
      </c>
    </row>
    <row r="177" spans="1:15" x14ac:dyDescent="0.3">
      <c r="A177" s="3">
        <v>45097</v>
      </c>
      <c r="B177">
        <f>WEEKDAY(tbl_BT[[#This Row],[Datum]],2)</f>
        <v>2</v>
      </c>
      <c r="C177" t="b">
        <f>COUNTIFS(tbl_FT[Datum],tbl_BT[[#This Row],[Datum]])&gt;0</f>
        <v>0</v>
      </c>
      <c r="D177" t="str">
        <f>IF(tbl_BT[[#This Row],[Ist_FT]],INDEX(tbl_FT[Bezeichner],MATCH(tbl_BT[[#This Row],[Datum]],tbl_FT[Datum],0)),"")</f>
        <v/>
      </c>
      <c r="E177" s="6" t="b">
        <f>AND(tbl_BT[[#This Row],[Wochentag]]&lt;=5,NOT(tbl_BT[[#This Row],[Ist_FT]]))</f>
        <v>1</v>
      </c>
      <c r="F177" s="6" t="b">
        <f>NOT(tbl_BT[[#This Row],[Ist_AT]])</f>
        <v>0</v>
      </c>
      <c r="G177" s="3">
        <f>IF(tbl_BT[[#This Row],[Ist_AT]],IFERROR(_xlfn.AGGREGATE(14,6,tbl_BT[Datum]/((tbl_BT[Datum]&lt;tbl_BT[[#This Row],[Datum]])*tbl_BT[Ist_Frei]),1),""),"")</f>
        <v>45095</v>
      </c>
      <c r="H177" s="3">
        <f>IF(tbl_BT[[#This Row],[Ist_AT]],IFERROR(_xlfn.AGGREGATE(15,6,tbl_BT[Datum]/((tbl_BT[Datum]&gt;tbl_BT[[#This Row],[Datum]])*tbl_BT[Ist_Frei]),1),""),"")</f>
        <v>45101</v>
      </c>
      <c r="I177" s="7">
        <f>IFERROR(tbl_BT[[#This Row],[AT_frei_nach]]-tbl_BT[[#This Row],[AT_frei_vor]]-1,"")</f>
        <v>5</v>
      </c>
      <c r="J177" t="b">
        <f>OR(tbl_BT[[#This Row],[Ist_Frei]],tbl_BT[[#This Row],[AT_Anzahl]]=1)</f>
        <v>0</v>
      </c>
      <c r="K177" s="1" t="str">
        <f>IF(tbl_BT[[#This Row],[Ist_BT_Prüfung]],IFERROR(_xlfn.AGGREGATE(14,6,tbl_BT[Datum]/((tbl_BT[Datum]&lt;tbl_BT[[#This Row],[Datum]])*NOT(tbl_BT[Ist_BT_Prüfung])),1),""),"")</f>
        <v/>
      </c>
      <c r="L177" s="1" t="str">
        <f>IF(tbl_BT[[#This Row],[Ist_BT_Prüfung]],IFERROR(_xlfn.AGGREGATE(15,6,tbl_BT[Datum]/((tbl_BT[Datum]&gt;tbl_BT[[#This Row],[Datum]])*NOT(tbl_BT[Ist_BT_Prüfung])),1),""),"")</f>
        <v/>
      </c>
      <c r="M177" s="2" t="str">
        <f>IF(tbl_BT[[#This Row],[Ist_BT_Prüfung]],COUNTIFS(tbl_BT[Datum],"&gt;"&amp;tbl_BT[[#This Row],[BT_AT_vor]],tbl_BT[Datum],"&lt;"&amp;tbl_BT[[#This Row],[BT_AT_nach]],tbl_BT[Ist_AT],TRUE),"")</f>
        <v/>
      </c>
      <c r="N177" t="b">
        <f>AND(tbl_BT[[#This Row],[Ist_BT_Prüfung]],tbl_BT[[#This Row],[BT_AT_Anzahl]]&gt;0)</f>
        <v>0</v>
      </c>
      <c r="O177" t="b">
        <f>AND(tbl_BT[[#This Row],[Ist_BT_Ergebnis]],tbl_BT[[#This Row],[Ist_AT]])</f>
        <v>0</v>
      </c>
    </row>
    <row r="178" spans="1:15" x14ac:dyDescent="0.3">
      <c r="A178" s="3">
        <v>45098</v>
      </c>
      <c r="B178">
        <f>WEEKDAY(tbl_BT[[#This Row],[Datum]],2)</f>
        <v>3</v>
      </c>
      <c r="C178" t="b">
        <f>COUNTIFS(tbl_FT[Datum],tbl_BT[[#This Row],[Datum]])&gt;0</f>
        <v>0</v>
      </c>
      <c r="D178" t="str">
        <f>IF(tbl_BT[[#This Row],[Ist_FT]],INDEX(tbl_FT[Bezeichner],MATCH(tbl_BT[[#This Row],[Datum]],tbl_FT[Datum],0)),"")</f>
        <v/>
      </c>
      <c r="E178" s="6" t="b">
        <f>AND(tbl_BT[[#This Row],[Wochentag]]&lt;=5,NOT(tbl_BT[[#This Row],[Ist_FT]]))</f>
        <v>1</v>
      </c>
      <c r="F178" s="6" t="b">
        <f>NOT(tbl_BT[[#This Row],[Ist_AT]])</f>
        <v>0</v>
      </c>
      <c r="G178" s="3">
        <f>IF(tbl_BT[[#This Row],[Ist_AT]],IFERROR(_xlfn.AGGREGATE(14,6,tbl_BT[Datum]/((tbl_BT[Datum]&lt;tbl_BT[[#This Row],[Datum]])*tbl_BT[Ist_Frei]),1),""),"")</f>
        <v>45095</v>
      </c>
      <c r="H178" s="3">
        <f>IF(tbl_BT[[#This Row],[Ist_AT]],IFERROR(_xlfn.AGGREGATE(15,6,tbl_BT[Datum]/((tbl_BT[Datum]&gt;tbl_BT[[#This Row],[Datum]])*tbl_BT[Ist_Frei]),1),""),"")</f>
        <v>45101</v>
      </c>
      <c r="I178" s="7">
        <f>IFERROR(tbl_BT[[#This Row],[AT_frei_nach]]-tbl_BT[[#This Row],[AT_frei_vor]]-1,"")</f>
        <v>5</v>
      </c>
      <c r="J178" t="b">
        <f>OR(tbl_BT[[#This Row],[Ist_Frei]],tbl_BT[[#This Row],[AT_Anzahl]]=1)</f>
        <v>0</v>
      </c>
      <c r="K178" s="1" t="str">
        <f>IF(tbl_BT[[#This Row],[Ist_BT_Prüfung]],IFERROR(_xlfn.AGGREGATE(14,6,tbl_BT[Datum]/((tbl_BT[Datum]&lt;tbl_BT[[#This Row],[Datum]])*NOT(tbl_BT[Ist_BT_Prüfung])),1),""),"")</f>
        <v/>
      </c>
      <c r="L178" s="1" t="str">
        <f>IF(tbl_BT[[#This Row],[Ist_BT_Prüfung]],IFERROR(_xlfn.AGGREGATE(15,6,tbl_BT[Datum]/((tbl_BT[Datum]&gt;tbl_BT[[#This Row],[Datum]])*NOT(tbl_BT[Ist_BT_Prüfung])),1),""),"")</f>
        <v/>
      </c>
      <c r="M178" s="2" t="str">
        <f>IF(tbl_BT[[#This Row],[Ist_BT_Prüfung]],COUNTIFS(tbl_BT[Datum],"&gt;"&amp;tbl_BT[[#This Row],[BT_AT_vor]],tbl_BT[Datum],"&lt;"&amp;tbl_BT[[#This Row],[BT_AT_nach]],tbl_BT[Ist_AT],TRUE),"")</f>
        <v/>
      </c>
      <c r="N178" t="b">
        <f>AND(tbl_BT[[#This Row],[Ist_BT_Prüfung]],tbl_BT[[#This Row],[BT_AT_Anzahl]]&gt;0)</f>
        <v>0</v>
      </c>
      <c r="O178" t="b">
        <f>AND(tbl_BT[[#This Row],[Ist_BT_Ergebnis]],tbl_BT[[#This Row],[Ist_AT]])</f>
        <v>0</v>
      </c>
    </row>
    <row r="179" spans="1:15" x14ac:dyDescent="0.3">
      <c r="A179" s="3">
        <v>45099</v>
      </c>
      <c r="B179">
        <f>WEEKDAY(tbl_BT[[#This Row],[Datum]],2)</f>
        <v>4</v>
      </c>
      <c r="C179" t="b">
        <f>COUNTIFS(tbl_FT[Datum],tbl_BT[[#This Row],[Datum]])&gt;0</f>
        <v>0</v>
      </c>
      <c r="D179" t="str">
        <f>IF(tbl_BT[[#This Row],[Ist_FT]],INDEX(tbl_FT[Bezeichner],MATCH(tbl_BT[[#This Row],[Datum]],tbl_FT[Datum],0)),"")</f>
        <v/>
      </c>
      <c r="E179" s="6" t="b">
        <f>AND(tbl_BT[[#This Row],[Wochentag]]&lt;=5,NOT(tbl_BT[[#This Row],[Ist_FT]]))</f>
        <v>1</v>
      </c>
      <c r="F179" s="6" t="b">
        <f>NOT(tbl_BT[[#This Row],[Ist_AT]])</f>
        <v>0</v>
      </c>
      <c r="G179" s="3">
        <f>IF(tbl_BT[[#This Row],[Ist_AT]],IFERROR(_xlfn.AGGREGATE(14,6,tbl_BT[Datum]/((tbl_BT[Datum]&lt;tbl_BT[[#This Row],[Datum]])*tbl_BT[Ist_Frei]),1),""),"")</f>
        <v>45095</v>
      </c>
      <c r="H179" s="3">
        <f>IF(tbl_BT[[#This Row],[Ist_AT]],IFERROR(_xlfn.AGGREGATE(15,6,tbl_BT[Datum]/((tbl_BT[Datum]&gt;tbl_BT[[#This Row],[Datum]])*tbl_BT[Ist_Frei]),1),""),"")</f>
        <v>45101</v>
      </c>
      <c r="I179" s="7">
        <f>IFERROR(tbl_BT[[#This Row],[AT_frei_nach]]-tbl_BT[[#This Row],[AT_frei_vor]]-1,"")</f>
        <v>5</v>
      </c>
      <c r="J179" t="b">
        <f>OR(tbl_BT[[#This Row],[Ist_Frei]],tbl_BT[[#This Row],[AT_Anzahl]]=1)</f>
        <v>0</v>
      </c>
      <c r="K179" s="1" t="str">
        <f>IF(tbl_BT[[#This Row],[Ist_BT_Prüfung]],IFERROR(_xlfn.AGGREGATE(14,6,tbl_BT[Datum]/((tbl_BT[Datum]&lt;tbl_BT[[#This Row],[Datum]])*NOT(tbl_BT[Ist_BT_Prüfung])),1),""),"")</f>
        <v/>
      </c>
      <c r="L179" s="1" t="str">
        <f>IF(tbl_BT[[#This Row],[Ist_BT_Prüfung]],IFERROR(_xlfn.AGGREGATE(15,6,tbl_BT[Datum]/((tbl_BT[Datum]&gt;tbl_BT[[#This Row],[Datum]])*NOT(tbl_BT[Ist_BT_Prüfung])),1),""),"")</f>
        <v/>
      </c>
      <c r="M179" s="2" t="str">
        <f>IF(tbl_BT[[#This Row],[Ist_BT_Prüfung]],COUNTIFS(tbl_BT[Datum],"&gt;"&amp;tbl_BT[[#This Row],[BT_AT_vor]],tbl_BT[Datum],"&lt;"&amp;tbl_BT[[#This Row],[BT_AT_nach]],tbl_BT[Ist_AT],TRUE),"")</f>
        <v/>
      </c>
      <c r="N179" t="b">
        <f>AND(tbl_BT[[#This Row],[Ist_BT_Prüfung]],tbl_BT[[#This Row],[BT_AT_Anzahl]]&gt;0)</f>
        <v>0</v>
      </c>
      <c r="O179" t="b">
        <f>AND(tbl_BT[[#This Row],[Ist_BT_Ergebnis]],tbl_BT[[#This Row],[Ist_AT]])</f>
        <v>0</v>
      </c>
    </row>
    <row r="180" spans="1:15" x14ac:dyDescent="0.3">
      <c r="A180" s="3">
        <v>45100</v>
      </c>
      <c r="B180">
        <f>WEEKDAY(tbl_BT[[#This Row],[Datum]],2)</f>
        <v>5</v>
      </c>
      <c r="C180" t="b">
        <f>COUNTIFS(tbl_FT[Datum],tbl_BT[[#This Row],[Datum]])&gt;0</f>
        <v>0</v>
      </c>
      <c r="D180" t="str">
        <f>IF(tbl_BT[[#This Row],[Ist_FT]],INDEX(tbl_FT[Bezeichner],MATCH(tbl_BT[[#This Row],[Datum]],tbl_FT[Datum],0)),"")</f>
        <v/>
      </c>
      <c r="E180" s="6" t="b">
        <f>AND(tbl_BT[[#This Row],[Wochentag]]&lt;=5,NOT(tbl_BT[[#This Row],[Ist_FT]]))</f>
        <v>1</v>
      </c>
      <c r="F180" s="6" t="b">
        <f>NOT(tbl_BT[[#This Row],[Ist_AT]])</f>
        <v>0</v>
      </c>
      <c r="G180" s="3">
        <f>IF(tbl_BT[[#This Row],[Ist_AT]],IFERROR(_xlfn.AGGREGATE(14,6,tbl_BT[Datum]/((tbl_BT[Datum]&lt;tbl_BT[[#This Row],[Datum]])*tbl_BT[Ist_Frei]),1),""),"")</f>
        <v>45095</v>
      </c>
      <c r="H180" s="3">
        <f>IF(tbl_BT[[#This Row],[Ist_AT]],IFERROR(_xlfn.AGGREGATE(15,6,tbl_BT[Datum]/((tbl_BT[Datum]&gt;tbl_BT[[#This Row],[Datum]])*tbl_BT[Ist_Frei]),1),""),"")</f>
        <v>45101</v>
      </c>
      <c r="I180" s="7">
        <f>IFERROR(tbl_BT[[#This Row],[AT_frei_nach]]-tbl_BT[[#This Row],[AT_frei_vor]]-1,"")</f>
        <v>5</v>
      </c>
      <c r="J180" t="b">
        <f>OR(tbl_BT[[#This Row],[Ist_Frei]],tbl_BT[[#This Row],[AT_Anzahl]]=1)</f>
        <v>0</v>
      </c>
      <c r="K180" s="1" t="str">
        <f>IF(tbl_BT[[#This Row],[Ist_BT_Prüfung]],IFERROR(_xlfn.AGGREGATE(14,6,tbl_BT[Datum]/((tbl_BT[Datum]&lt;tbl_BT[[#This Row],[Datum]])*NOT(tbl_BT[Ist_BT_Prüfung])),1),""),"")</f>
        <v/>
      </c>
      <c r="L180" s="1" t="str">
        <f>IF(tbl_BT[[#This Row],[Ist_BT_Prüfung]],IFERROR(_xlfn.AGGREGATE(15,6,tbl_BT[Datum]/((tbl_BT[Datum]&gt;tbl_BT[[#This Row],[Datum]])*NOT(tbl_BT[Ist_BT_Prüfung])),1),""),"")</f>
        <v/>
      </c>
      <c r="M180" s="2" t="str">
        <f>IF(tbl_BT[[#This Row],[Ist_BT_Prüfung]],COUNTIFS(tbl_BT[Datum],"&gt;"&amp;tbl_BT[[#This Row],[BT_AT_vor]],tbl_BT[Datum],"&lt;"&amp;tbl_BT[[#This Row],[BT_AT_nach]],tbl_BT[Ist_AT],TRUE),"")</f>
        <v/>
      </c>
      <c r="N180" t="b">
        <f>AND(tbl_BT[[#This Row],[Ist_BT_Prüfung]],tbl_BT[[#This Row],[BT_AT_Anzahl]]&gt;0)</f>
        <v>0</v>
      </c>
      <c r="O180" t="b">
        <f>AND(tbl_BT[[#This Row],[Ist_BT_Ergebnis]],tbl_BT[[#This Row],[Ist_AT]])</f>
        <v>0</v>
      </c>
    </row>
    <row r="181" spans="1:15" x14ac:dyDescent="0.3">
      <c r="A181" s="3">
        <v>45101</v>
      </c>
      <c r="B181">
        <f>WEEKDAY(tbl_BT[[#This Row],[Datum]],2)</f>
        <v>6</v>
      </c>
      <c r="C181" t="b">
        <f>COUNTIFS(tbl_FT[Datum],tbl_BT[[#This Row],[Datum]])&gt;0</f>
        <v>0</v>
      </c>
      <c r="D181" t="str">
        <f>IF(tbl_BT[[#This Row],[Ist_FT]],INDEX(tbl_FT[Bezeichner],MATCH(tbl_BT[[#This Row],[Datum]],tbl_FT[Datum],0)),"")</f>
        <v/>
      </c>
      <c r="E181" s="6" t="b">
        <f>AND(tbl_BT[[#This Row],[Wochentag]]&lt;=5,NOT(tbl_BT[[#This Row],[Ist_FT]]))</f>
        <v>0</v>
      </c>
      <c r="F181" s="6" t="b">
        <f>NOT(tbl_BT[[#This Row],[Ist_AT]])</f>
        <v>1</v>
      </c>
      <c r="G181" s="3" t="str">
        <f>IF(tbl_BT[[#This Row],[Ist_AT]],IFERROR(_xlfn.AGGREGATE(14,6,tbl_BT[Datum]/((tbl_BT[Datum]&lt;tbl_BT[[#This Row],[Datum]])*tbl_BT[Ist_Frei]),1),""),"")</f>
        <v/>
      </c>
      <c r="H181" s="3" t="str">
        <f>IF(tbl_BT[[#This Row],[Ist_AT]],IFERROR(_xlfn.AGGREGATE(15,6,tbl_BT[Datum]/((tbl_BT[Datum]&gt;tbl_BT[[#This Row],[Datum]])*tbl_BT[Ist_Frei]),1),""),"")</f>
        <v/>
      </c>
      <c r="I181" s="7" t="str">
        <f>IFERROR(tbl_BT[[#This Row],[AT_frei_nach]]-tbl_BT[[#This Row],[AT_frei_vor]]-1,"")</f>
        <v/>
      </c>
      <c r="J181" t="b">
        <f>OR(tbl_BT[[#This Row],[Ist_Frei]],tbl_BT[[#This Row],[AT_Anzahl]]=1)</f>
        <v>1</v>
      </c>
      <c r="K181" s="1">
        <f>IF(tbl_BT[[#This Row],[Ist_BT_Prüfung]],IFERROR(_xlfn.AGGREGATE(14,6,tbl_BT[Datum]/((tbl_BT[Datum]&lt;tbl_BT[[#This Row],[Datum]])*NOT(tbl_BT[Ist_BT_Prüfung])),1),""),"")</f>
        <v>45100</v>
      </c>
      <c r="L181" s="1">
        <f>IF(tbl_BT[[#This Row],[Ist_BT_Prüfung]],IFERROR(_xlfn.AGGREGATE(15,6,tbl_BT[Datum]/((tbl_BT[Datum]&gt;tbl_BT[[#This Row],[Datum]])*NOT(tbl_BT[Ist_BT_Prüfung])),1),""),"")</f>
        <v>45103</v>
      </c>
      <c r="M181" s="2">
        <f>IF(tbl_BT[[#This Row],[Ist_BT_Prüfung]],COUNTIFS(tbl_BT[Datum],"&gt;"&amp;tbl_BT[[#This Row],[BT_AT_vor]],tbl_BT[Datum],"&lt;"&amp;tbl_BT[[#This Row],[BT_AT_nach]],tbl_BT[Ist_AT],TRUE),"")</f>
        <v>0</v>
      </c>
      <c r="N181" t="b">
        <f>AND(tbl_BT[[#This Row],[Ist_BT_Prüfung]],tbl_BT[[#This Row],[BT_AT_Anzahl]]&gt;0)</f>
        <v>0</v>
      </c>
      <c r="O181" t="b">
        <f>AND(tbl_BT[[#This Row],[Ist_BT_Ergebnis]],tbl_BT[[#This Row],[Ist_AT]])</f>
        <v>0</v>
      </c>
    </row>
    <row r="182" spans="1:15" x14ac:dyDescent="0.3">
      <c r="A182" s="3">
        <v>45102</v>
      </c>
      <c r="B182">
        <f>WEEKDAY(tbl_BT[[#This Row],[Datum]],2)</f>
        <v>7</v>
      </c>
      <c r="C182" t="b">
        <f>COUNTIFS(tbl_FT[Datum],tbl_BT[[#This Row],[Datum]])&gt;0</f>
        <v>0</v>
      </c>
      <c r="D182" t="str">
        <f>IF(tbl_BT[[#This Row],[Ist_FT]],INDEX(tbl_FT[Bezeichner],MATCH(tbl_BT[[#This Row],[Datum]],tbl_FT[Datum],0)),"")</f>
        <v/>
      </c>
      <c r="E182" s="6" t="b">
        <f>AND(tbl_BT[[#This Row],[Wochentag]]&lt;=5,NOT(tbl_BT[[#This Row],[Ist_FT]]))</f>
        <v>0</v>
      </c>
      <c r="F182" s="6" t="b">
        <f>NOT(tbl_BT[[#This Row],[Ist_AT]])</f>
        <v>1</v>
      </c>
      <c r="G182" s="3" t="str">
        <f>IF(tbl_BT[[#This Row],[Ist_AT]],IFERROR(_xlfn.AGGREGATE(14,6,tbl_BT[Datum]/((tbl_BT[Datum]&lt;tbl_BT[[#This Row],[Datum]])*tbl_BT[Ist_Frei]),1),""),"")</f>
        <v/>
      </c>
      <c r="H182" s="3" t="str">
        <f>IF(tbl_BT[[#This Row],[Ist_AT]],IFERROR(_xlfn.AGGREGATE(15,6,tbl_BT[Datum]/((tbl_BT[Datum]&gt;tbl_BT[[#This Row],[Datum]])*tbl_BT[Ist_Frei]),1),""),"")</f>
        <v/>
      </c>
      <c r="I182" s="7" t="str">
        <f>IFERROR(tbl_BT[[#This Row],[AT_frei_nach]]-tbl_BT[[#This Row],[AT_frei_vor]]-1,"")</f>
        <v/>
      </c>
      <c r="J182" t="b">
        <f>OR(tbl_BT[[#This Row],[Ist_Frei]],tbl_BT[[#This Row],[AT_Anzahl]]=1)</f>
        <v>1</v>
      </c>
      <c r="K182" s="1">
        <f>IF(tbl_BT[[#This Row],[Ist_BT_Prüfung]],IFERROR(_xlfn.AGGREGATE(14,6,tbl_BT[Datum]/((tbl_BT[Datum]&lt;tbl_BT[[#This Row],[Datum]])*NOT(tbl_BT[Ist_BT_Prüfung])),1),""),"")</f>
        <v>45100</v>
      </c>
      <c r="L182" s="1">
        <f>IF(tbl_BT[[#This Row],[Ist_BT_Prüfung]],IFERROR(_xlfn.AGGREGATE(15,6,tbl_BT[Datum]/((tbl_BT[Datum]&gt;tbl_BT[[#This Row],[Datum]])*NOT(tbl_BT[Ist_BT_Prüfung])),1),""),"")</f>
        <v>45103</v>
      </c>
      <c r="M182" s="2">
        <f>IF(tbl_BT[[#This Row],[Ist_BT_Prüfung]],COUNTIFS(tbl_BT[Datum],"&gt;"&amp;tbl_BT[[#This Row],[BT_AT_vor]],tbl_BT[Datum],"&lt;"&amp;tbl_BT[[#This Row],[BT_AT_nach]],tbl_BT[Ist_AT],TRUE),"")</f>
        <v>0</v>
      </c>
      <c r="N182" t="b">
        <f>AND(tbl_BT[[#This Row],[Ist_BT_Prüfung]],tbl_BT[[#This Row],[BT_AT_Anzahl]]&gt;0)</f>
        <v>0</v>
      </c>
      <c r="O182" t="b">
        <f>AND(tbl_BT[[#This Row],[Ist_BT_Ergebnis]],tbl_BT[[#This Row],[Ist_AT]])</f>
        <v>0</v>
      </c>
    </row>
    <row r="183" spans="1:15" x14ac:dyDescent="0.3">
      <c r="A183" s="3">
        <v>45103</v>
      </c>
      <c r="B183">
        <f>WEEKDAY(tbl_BT[[#This Row],[Datum]],2)</f>
        <v>1</v>
      </c>
      <c r="C183" t="b">
        <f>COUNTIFS(tbl_FT[Datum],tbl_BT[[#This Row],[Datum]])&gt;0</f>
        <v>0</v>
      </c>
      <c r="D183" t="str">
        <f>IF(tbl_BT[[#This Row],[Ist_FT]],INDEX(tbl_FT[Bezeichner],MATCH(tbl_BT[[#This Row],[Datum]],tbl_FT[Datum],0)),"")</f>
        <v/>
      </c>
      <c r="E183" s="6" t="b">
        <f>AND(tbl_BT[[#This Row],[Wochentag]]&lt;=5,NOT(tbl_BT[[#This Row],[Ist_FT]]))</f>
        <v>1</v>
      </c>
      <c r="F183" s="6" t="b">
        <f>NOT(tbl_BT[[#This Row],[Ist_AT]])</f>
        <v>0</v>
      </c>
      <c r="G183" s="3">
        <f>IF(tbl_BT[[#This Row],[Ist_AT]],IFERROR(_xlfn.AGGREGATE(14,6,tbl_BT[Datum]/((tbl_BT[Datum]&lt;tbl_BT[[#This Row],[Datum]])*tbl_BT[Ist_Frei]),1),""),"")</f>
        <v>45102</v>
      </c>
      <c r="H183" s="3">
        <f>IF(tbl_BT[[#This Row],[Ist_AT]],IFERROR(_xlfn.AGGREGATE(15,6,tbl_BT[Datum]/((tbl_BT[Datum]&gt;tbl_BT[[#This Row],[Datum]])*tbl_BT[Ist_Frei]),1),""),"")</f>
        <v>45108</v>
      </c>
      <c r="I183" s="7">
        <f>IFERROR(tbl_BT[[#This Row],[AT_frei_nach]]-tbl_BT[[#This Row],[AT_frei_vor]]-1,"")</f>
        <v>5</v>
      </c>
      <c r="J183" t="b">
        <f>OR(tbl_BT[[#This Row],[Ist_Frei]],tbl_BT[[#This Row],[AT_Anzahl]]=1)</f>
        <v>0</v>
      </c>
      <c r="K183" s="1" t="str">
        <f>IF(tbl_BT[[#This Row],[Ist_BT_Prüfung]],IFERROR(_xlfn.AGGREGATE(14,6,tbl_BT[Datum]/((tbl_BT[Datum]&lt;tbl_BT[[#This Row],[Datum]])*NOT(tbl_BT[Ist_BT_Prüfung])),1),""),"")</f>
        <v/>
      </c>
      <c r="L183" s="1" t="str">
        <f>IF(tbl_BT[[#This Row],[Ist_BT_Prüfung]],IFERROR(_xlfn.AGGREGATE(15,6,tbl_BT[Datum]/((tbl_BT[Datum]&gt;tbl_BT[[#This Row],[Datum]])*NOT(tbl_BT[Ist_BT_Prüfung])),1),""),"")</f>
        <v/>
      </c>
      <c r="M183" s="2" t="str">
        <f>IF(tbl_BT[[#This Row],[Ist_BT_Prüfung]],COUNTIFS(tbl_BT[Datum],"&gt;"&amp;tbl_BT[[#This Row],[BT_AT_vor]],tbl_BT[Datum],"&lt;"&amp;tbl_BT[[#This Row],[BT_AT_nach]],tbl_BT[Ist_AT],TRUE),"")</f>
        <v/>
      </c>
      <c r="N183" t="b">
        <f>AND(tbl_BT[[#This Row],[Ist_BT_Prüfung]],tbl_BT[[#This Row],[BT_AT_Anzahl]]&gt;0)</f>
        <v>0</v>
      </c>
      <c r="O183" t="b">
        <f>AND(tbl_BT[[#This Row],[Ist_BT_Ergebnis]],tbl_BT[[#This Row],[Ist_AT]])</f>
        <v>0</v>
      </c>
    </row>
    <row r="184" spans="1:15" x14ac:dyDescent="0.3">
      <c r="A184" s="3">
        <v>45104</v>
      </c>
      <c r="B184">
        <f>WEEKDAY(tbl_BT[[#This Row],[Datum]],2)</f>
        <v>2</v>
      </c>
      <c r="C184" t="b">
        <f>COUNTIFS(tbl_FT[Datum],tbl_BT[[#This Row],[Datum]])&gt;0</f>
        <v>0</v>
      </c>
      <c r="D184" t="str">
        <f>IF(tbl_BT[[#This Row],[Ist_FT]],INDEX(tbl_FT[Bezeichner],MATCH(tbl_BT[[#This Row],[Datum]],tbl_FT[Datum],0)),"")</f>
        <v/>
      </c>
      <c r="E184" s="6" t="b">
        <f>AND(tbl_BT[[#This Row],[Wochentag]]&lt;=5,NOT(tbl_BT[[#This Row],[Ist_FT]]))</f>
        <v>1</v>
      </c>
      <c r="F184" s="6" t="b">
        <f>NOT(tbl_BT[[#This Row],[Ist_AT]])</f>
        <v>0</v>
      </c>
      <c r="G184" s="3">
        <f>IF(tbl_BT[[#This Row],[Ist_AT]],IFERROR(_xlfn.AGGREGATE(14,6,tbl_BT[Datum]/((tbl_BT[Datum]&lt;tbl_BT[[#This Row],[Datum]])*tbl_BT[Ist_Frei]),1),""),"")</f>
        <v>45102</v>
      </c>
      <c r="H184" s="3">
        <f>IF(tbl_BT[[#This Row],[Ist_AT]],IFERROR(_xlfn.AGGREGATE(15,6,tbl_BT[Datum]/((tbl_BT[Datum]&gt;tbl_BT[[#This Row],[Datum]])*tbl_BT[Ist_Frei]),1),""),"")</f>
        <v>45108</v>
      </c>
      <c r="I184" s="7">
        <f>IFERROR(tbl_BT[[#This Row],[AT_frei_nach]]-tbl_BT[[#This Row],[AT_frei_vor]]-1,"")</f>
        <v>5</v>
      </c>
      <c r="J184" t="b">
        <f>OR(tbl_BT[[#This Row],[Ist_Frei]],tbl_BT[[#This Row],[AT_Anzahl]]=1)</f>
        <v>0</v>
      </c>
      <c r="K184" s="1" t="str">
        <f>IF(tbl_BT[[#This Row],[Ist_BT_Prüfung]],IFERROR(_xlfn.AGGREGATE(14,6,tbl_BT[Datum]/((tbl_BT[Datum]&lt;tbl_BT[[#This Row],[Datum]])*NOT(tbl_BT[Ist_BT_Prüfung])),1),""),"")</f>
        <v/>
      </c>
      <c r="L184" s="1" t="str">
        <f>IF(tbl_BT[[#This Row],[Ist_BT_Prüfung]],IFERROR(_xlfn.AGGREGATE(15,6,tbl_BT[Datum]/((tbl_BT[Datum]&gt;tbl_BT[[#This Row],[Datum]])*NOT(tbl_BT[Ist_BT_Prüfung])),1),""),"")</f>
        <v/>
      </c>
      <c r="M184" s="2" t="str">
        <f>IF(tbl_BT[[#This Row],[Ist_BT_Prüfung]],COUNTIFS(tbl_BT[Datum],"&gt;"&amp;tbl_BT[[#This Row],[BT_AT_vor]],tbl_BT[Datum],"&lt;"&amp;tbl_BT[[#This Row],[BT_AT_nach]],tbl_BT[Ist_AT],TRUE),"")</f>
        <v/>
      </c>
      <c r="N184" t="b">
        <f>AND(tbl_BT[[#This Row],[Ist_BT_Prüfung]],tbl_BT[[#This Row],[BT_AT_Anzahl]]&gt;0)</f>
        <v>0</v>
      </c>
      <c r="O184" t="b">
        <f>AND(tbl_BT[[#This Row],[Ist_BT_Ergebnis]],tbl_BT[[#This Row],[Ist_AT]])</f>
        <v>0</v>
      </c>
    </row>
    <row r="185" spans="1:15" x14ac:dyDescent="0.3">
      <c r="A185" s="3">
        <v>45105</v>
      </c>
      <c r="B185">
        <f>WEEKDAY(tbl_BT[[#This Row],[Datum]],2)</f>
        <v>3</v>
      </c>
      <c r="C185" t="b">
        <f>COUNTIFS(tbl_FT[Datum],tbl_BT[[#This Row],[Datum]])&gt;0</f>
        <v>0</v>
      </c>
      <c r="D185" t="str">
        <f>IF(tbl_BT[[#This Row],[Ist_FT]],INDEX(tbl_FT[Bezeichner],MATCH(tbl_BT[[#This Row],[Datum]],tbl_FT[Datum],0)),"")</f>
        <v/>
      </c>
      <c r="E185" s="6" t="b">
        <f>AND(tbl_BT[[#This Row],[Wochentag]]&lt;=5,NOT(tbl_BT[[#This Row],[Ist_FT]]))</f>
        <v>1</v>
      </c>
      <c r="F185" s="6" t="b">
        <f>NOT(tbl_BT[[#This Row],[Ist_AT]])</f>
        <v>0</v>
      </c>
      <c r="G185" s="3">
        <f>IF(tbl_BT[[#This Row],[Ist_AT]],IFERROR(_xlfn.AGGREGATE(14,6,tbl_BT[Datum]/((tbl_BT[Datum]&lt;tbl_BT[[#This Row],[Datum]])*tbl_BT[Ist_Frei]),1),""),"")</f>
        <v>45102</v>
      </c>
      <c r="H185" s="3">
        <f>IF(tbl_BT[[#This Row],[Ist_AT]],IFERROR(_xlfn.AGGREGATE(15,6,tbl_BT[Datum]/((tbl_BT[Datum]&gt;tbl_BT[[#This Row],[Datum]])*tbl_BT[Ist_Frei]),1),""),"")</f>
        <v>45108</v>
      </c>
      <c r="I185" s="7">
        <f>IFERROR(tbl_BT[[#This Row],[AT_frei_nach]]-tbl_BT[[#This Row],[AT_frei_vor]]-1,"")</f>
        <v>5</v>
      </c>
      <c r="J185" t="b">
        <f>OR(tbl_BT[[#This Row],[Ist_Frei]],tbl_BT[[#This Row],[AT_Anzahl]]=1)</f>
        <v>0</v>
      </c>
      <c r="K185" s="1" t="str">
        <f>IF(tbl_BT[[#This Row],[Ist_BT_Prüfung]],IFERROR(_xlfn.AGGREGATE(14,6,tbl_BT[Datum]/((tbl_BT[Datum]&lt;tbl_BT[[#This Row],[Datum]])*NOT(tbl_BT[Ist_BT_Prüfung])),1),""),"")</f>
        <v/>
      </c>
      <c r="L185" s="1" t="str">
        <f>IF(tbl_BT[[#This Row],[Ist_BT_Prüfung]],IFERROR(_xlfn.AGGREGATE(15,6,tbl_BT[Datum]/((tbl_BT[Datum]&gt;tbl_BT[[#This Row],[Datum]])*NOT(tbl_BT[Ist_BT_Prüfung])),1),""),"")</f>
        <v/>
      </c>
      <c r="M185" s="2" t="str">
        <f>IF(tbl_BT[[#This Row],[Ist_BT_Prüfung]],COUNTIFS(tbl_BT[Datum],"&gt;"&amp;tbl_BT[[#This Row],[BT_AT_vor]],tbl_BT[Datum],"&lt;"&amp;tbl_BT[[#This Row],[BT_AT_nach]],tbl_BT[Ist_AT],TRUE),"")</f>
        <v/>
      </c>
      <c r="N185" t="b">
        <f>AND(tbl_BT[[#This Row],[Ist_BT_Prüfung]],tbl_BT[[#This Row],[BT_AT_Anzahl]]&gt;0)</f>
        <v>0</v>
      </c>
      <c r="O185" t="b">
        <f>AND(tbl_BT[[#This Row],[Ist_BT_Ergebnis]],tbl_BT[[#This Row],[Ist_AT]])</f>
        <v>0</v>
      </c>
    </row>
    <row r="186" spans="1:15" x14ac:dyDescent="0.3">
      <c r="A186" s="3">
        <v>45106</v>
      </c>
      <c r="B186">
        <f>WEEKDAY(tbl_BT[[#This Row],[Datum]],2)</f>
        <v>4</v>
      </c>
      <c r="C186" t="b">
        <f>COUNTIFS(tbl_FT[Datum],tbl_BT[[#This Row],[Datum]])&gt;0</f>
        <v>0</v>
      </c>
      <c r="D186" t="str">
        <f>IF(tbl_BT[[#This Row],[Ist_FT]],INDEX(tbl_FT[Bezeichner],MATCH(tbl_BT[[#This Row],[Datum]],tbl_FT[Datum],0)),"")</f>
        <v/>
      </c>
      <c r="E186" s="6" t="b">
        <f>AND(tbl_BT[[#This Row],[Wochentag]]&lt;=5,NOT(tbl_BT[[#This Row],[Ist_FT]]))</f>
        <v>1</v>
      </c>
      <c r="F186" s="6" t="b">
        <f>NOT(tbl_BT[[#This Row],[Ist_AT]])</f>
        <v>0</v>
      </c>
      <c r="G186" s="3">
        <f>IF(tbl_BT[[#This Row],[Ist_AT]],IFERROR(_xlfn.AGGREGATE(14,6,tbl_BT[Datum]/((tbl_BT[Datum]&lt;tbl_BT[[#This Row],[Datum]])*tbl_BT[Ist_Frei]),1),""),"")</f>
        <v>45102</v>
      </c>
      <c r="H186" s="3">
        <f>IF(tbl_BT[[#This Row],[Ist_AT]],IFERROR(_xlfn.AGGREGATE(15,6,tbl_BT[Datum]/((tbl_BT[Datum]&gt;tbl_BT[[#This Row],[Datum]])*tbl_BT[Ist_Frei]),1),""),"")</f>
        <v>45108</v>
      </c>
      <c r="I186" s="7">
        <f>IFERROR(tbl_BT[[#This Row],[AT_frei_nach]]-tbl_BT[[#This Row],[AT_frei_vor]]-1,"")</f>
        <v>5</v>
      </c>
      <c r="J186" t="b">
        <f>OR(tbl_BT[[#This Row],[Ist_Frei]],tbl_BT[[#This Row],[AT_Anzahl]]=1)</f>
        <v>0</v>
      </c>
      <c r="K186" s="1" t="str">
        <f>IF(tbl_BT[[#This Row],[Ist_BT_Prüfung]],IFERROR(_xlfn.AGGREGATE(14,6,tbl_BT[Datum]/((tbl_BT[Datum]&lt;tbl_BT[[#This Row],[Datum]])*NOT(tbl_BT[Ist_BT_Prüfung])),1),""),"")</f>
        <v/>
      </c>
      <c r="L186" s="1" t="str">
        <f>IF(tbl_BT[[#This Row],[Ist_BT_Prüfung]],IFERROR(_xlfn.AGGREGATE(15,6,tbl_BT[Datum]/((tbl_BT[Datum]&gt;tbl_BT[[#This Row],[Datum]])*NOT(tbl_BT[Ist_BT_Prüfung])),1),""),"")</f>
        <v/>
      </c>
      <c r="M186" s="2" t="str">
        <f>IF(tbl_BT[[#This Row],[Ist_BT_Prüfung]],COUNTIFS(tbl_BT[Datum],"&gt;"&amp;tbl_BT[[#This Row],[BT_AT_vor]],tbl_BT[Datum],"&lt;"&amp;tbl_BT[[#This Row],[BT_AT_nach]],tbl_BT[Ist_AT],TRUE),"")</f>
        <v/>
      </c>
      <c r="N186" t="b">
        <f>AND(tbl_BT[[#This Row],[Ist_BT_Prüfung]],tbl_BT[[#This Row],[BT_AT_Anzahl]]&gt;0)</f>
        <v>0</v>
      </c>
      <c r="O186" t="b">
        <f>AND(tbl_BT[[#This Row],[Ist_BT_Ergebnis]],tbl_BT[[#This Row],[Ist_AT]])</f>
        <v>0</v>
      </c>
    </row>
    <row r="187" spans="1:15" x14ac:dyDescent="0.3">
      <c r="A187" s="3">
        <v>45107</v>
      </c>
      <c r="B187">
        <f>WEEKDAY(tbl_BT[[#This Row],[Datum]],2)</f>
        <v>5</v>
      </c>
      <c r="C187" t="b">
        <f>COUNTIFS(tbl_FT[Datum],tbl_BT[[#This Row],[Datum]])&gt;0</f>
        <v>0</v>
      </c>
      <c r="D187" t="str">
        <f>IF(tbl_BT[[#This Row],[Ist_FT]],INDEX(tbl_FT[Bezeichner],MATCH(tbl_BT[[#This Row],[Datum]],tbl_FT[Datum],0)),"")</f>
        <v/>
      </c>
      <c r="E187" s="6" t="b">
        <f>AND(tbl_BT[[#This Row],[Wochentag]]&lt;=5,NOT(tbl_BT[[#This Row],[Ist_FT]]))</f>
        <v>1</v>
      </c>
      <c r="F187" s="6" t="b">
        <f>NOT(tbl_BT[[#This Row],[Ist_AT]])</f>
        <v>0</v>
      </c>
      <c r="G187" s="3">
        <f>IF(tbl_BT[[#This Row],[Ist_AT]],IFERROR(_xlfn.AGGREGATE(14,6,tbl_BT[Datum]/((tbl_BT[Datum]&lt;tbl_BT[[#This Row],[Datum]])*tbl_BT[Ist_Frei]),1),""),"")</f>
        <v>45102</v>
      </c>
      <c r="H187" s="3">
        <f>IF(tbl_BT[[#This Row],[Ist_AT]],IFERROR(_xlfn.AGGREGATE(15,6,tbl_BT[Datum]/((tbl_BT[Datum]&gt;tbl_BT[[#This Row],[Datum]])*tbl_BT[Ist_Frei]),1),""),"")</f>
        <v>45108</v>
      </c>
      <c r="I187" s="7">
        <f>IFERROR(tbl_BT[[#This Row],[AT_frei_nach]]-tbl_BT[[#This Row],[AT_frei_vor]]-1,"")</f>
        <v>5</v>
      </c>
      <c r="J187" t="b">
        <f>OR(tbl_BT[[#This Row],[Ist_Frei]],tbl_BT[[#This Row],[AT_Anzahl]]=1)</f>
        <v>0</v>
      </c>
      <c r="K187" s="1" t="str">
        <f>IF(tbl_BT[[#This Row],[Ist_BT_Prüfung]],IFERROR(_xlfn.AGGREGATE(14,6,tbl_BT[Datum]/((tbl_BT[Datum]&lt;tbl_BT[[#This Row],[Datum]])*NOT(tbl_BT[Ist_BT_Prüfung])),1),""),"")</f>
        <v/>
      </c>
      <c r="L187" s="1" t="str">
        <f>IF(tbl_BT[[#This Row],[Ist_BT_Prüfung]],IFERROR(_xlfn.AGGREGATE(15,6,tbl_BT[Datum]/((tbl_BT[Datum]&gt;tbl_BT[[#This Row],[Datum]])*NOT(tbl_BT[Ist_BT_Prüfung])),1),""),"")</f>
        <v/>
      </c>
      <c r="M187" s="2" t="str">
        <f>IF(tbl_BT[[#This Row],[Ist_BT_Prüfung]],COUNTIFS(tbl_BT[Datum],"&gt;"&amp;tbl_BT[[#This Row],[BT_AT_vor]],tbl_BT[Datum],"&lt;"&amp;tbl_BT[[#This Row],[BT_AT_nach]],tbl_BT[Ist_AT],TRUE),"")</f>
        <v/>
      </c>
      <c r="N187" t="b">
        <f>AND(tbl_BT[[#This Row],[Ist_BT_Prüfung]],tbl_BT[[#This Row],[BT_AT_Anzahl]]&gt;0)</f>
        <v>0</v>
      </c>
      <c r="O187" t="b">
        <f>AND(tbl_BT[[#This Row],[Ist_BT_Ergebnis]],tbl_BT[[#This Row],[Ist_AT]])</f>
        <v>0</v>
      </c>
    </row>
    <row r="188" spans="1:15" x14ac:dyDescent="0.3">
      <c r="A188" s="3">
        <v>45108</v>
      </c>
      <c r="B188">
        <f>WEEKDAY(tbl_BT[[#This Row],[Datum]],2)</f>
        <v>6</v>
      </c>
      <c r="C188" t="b">
        <f>COUNTIFS(tbl_FT[Datum],tbl_BT[[#This Row],[Datum]])&gt;0</f>
        <v>0</v>
      </c>
      <c r="D188" t="str">
        <f>IF(tbl_BT[[#This Row],[Ist_FT]],INDEX(tbl_FT[Bezeichner],MATCH(tbl_BT[[#This Row],[Datum]],tbl_FT[Datum],0)),"")</f>
        <v/>
      </c>
      <c r="E188" s="6" t="b">
        <f>AND(tbl_BT[[#This Row],[Wochentag]]&lt;=5,NOT(tbl_BT[[#This Row],[Ist_FT]]))</f>
        <v>0</v>
      </c>
      <c r="F188" s="6" t="b">
        <f>NOT(tbl_BT[[#This Row],[Ist_AT]])</f>
        <v>1</v>
      </c>
      <c r="G188" s="3" t="str">
        <f>IF(tbl_BT[[#This Row],[Ist_AT]],IFERROR(_xlfn.AGGREGATE(14,6,tbl_BT[Datum]/((tbl_BT[Datum]&lt;tbl_BT[[#This Row],[Datum]])*tbl_BT[Ist_Frei]),1),""),"")</f>
        <v/>
      </c>
      <c r="H188" s="3" t="str">
        <f>IF(tbl_BT[[#This Row],[Ist_AT]],IFERROR(_xlfn.AGGREGATE(15,6,tbl_BT[Datum]/((tbl_BT[Datum]&gt;tbl_BT[[#This Row],[Datum]])*tbl_BT[Ist_Frei]),1),""),"")</f>
        <v/>
      </c>
      <c r="I188" s="7" t="str">
        <f>IFERROR(tbl_BT[[#This Row],[AT_frei_nach]]-tbl_BT[[#This Row],[AT_frei_vor]]-1,"")</f>
        <v/>
      </c>
      <c r="J188" t="b">
        <f>OR(tbl_BT[[#This Row],[Ist_Frei]],tbl_BT[[#This Row],[AT_Anzahl]]=1)</f>
        <v>1</v>
      </c>
      <c r="K188" s="1">
        <f>IF(tbl_BT[[#This Row],[Ist_BT_Prüfung]],IFERROR(_xlfn.AGGREGATE(14,6,tbl_BT[Datum]/((tbl_BT[Datum]&lt;tbl_BT[[#This Row],[Datum]])*NOT(tbl_BT[Ist_BT_Prüfung])),1),""),"")</f>
        <v>45107</v>
      </c>
      <c r="L188" s="1">
        <f>IF(tbl_BT[[#This Row],[Ist_BT_Prüfung]],IFERROR(_xlfn.AGGREGATE(15,6,tbl_BT[Datum]/((tbl_BT[Datum]&gt;tbl_BT[[#This Row],[Datum]])*NOT(tbl_BT[Ist_BT_Prüfung])),1),""),"")</f>
        <v>45110</v>
      </c>
      <c r="M188" s="2">
        <f>IF(tbl_BT[[#This Row],[Ist_BT_Prüfung]],COUNTIFS(tbl_BT[Datum],"&gt;"&amp;tbl_BT[[#This Row],[BT_AT_vor]],tbl_BT[Datum],"&lt;"&amp;tbl_BT[[#This Row],[BT_AT_nach]],tbl_BT[Ist_AT],TRUE),"")</f>
        <v>0</v>
      </c>
      <c r="N188" t="b">
        <f>AND(tbl_BT[[#This Row],[Ist_BT_Prüfung]],tbl_BT[[#This Row],[BT_AT_Anzahl]]&gt;0)</f>
        <v>0</v>
      </c>
      <c r="O188" t="b">
        <f>AND(tbl_BT[[#This Row],[Ist_BT_Ergebnis]],tbl_BT[[#This Row],[Ist_AT]])</f>
        <v>0</v>
      </c>
    </row>
    <row r="189" spans="1:15" x14ac:dyDescent="0.3">
      <c r="A189" s="3">
        <v>45109</v>
      </c>
      <c r="B189">
        <f>WEEKDAY(tbl_BT[[#This Row],[Datum]],2)</f>
        <v>7</v>
      </c>
      <c r="C189" t="b">
        <f>COUNTIFS(tbl_FT[Datum],tbl_BT[[#This Row],[Datum]])&gt;0</f>
        <v>0</v>
      </c>
      <c r="D189" t="str">
        <f>IF(tbl_BT[[#This Row],[Ist_FT]],INDEX(tbl_FT[Bezeichner],MATCH(tbl_BT[[#This Row],[Datum]],tbl_FT[Datum],0)),"")</f>
        <v/>
      </c>
      <c r="E189" s="6" t="b">
        <f>AND(tbl_BT[[#This Row],[Wochentag]]&lt;=5,NOT(tbl_BT[[#This Row],[Ist_FT]]))</f>
        <v>0</v>
      </c>
      <c r="F189" s="6" t="b">
        <f>NOT(tbl_BT[[#This Row],[Ist_AT]])</f>
        <v>1</v>
      </c>
      <c r="G189" s="3" t="str">
        <f>IF(tbl_BT[[#This Row],[Ist_AT]],IFERROR(_xlfn.AGGREGATE(14,6,tbl_BT[Datum]/((tbl_BT[Datum]&lt;tbl_BT[[#This Row],[Datum]])*tbl_BT[Ist_Frei]),1),""),"")</f>
        <v/>
      </c>
      <c r="H189" s="3" t="str">
        <f>IF(tbl_BT[[#This Row],[Ist_AT]],IFERROR(_xlfn.AGGREGATE(15,6,tbl_BT[Datum]/((tbl_BT[Datum]&gt;tbl_BT[[#This Row],[Datum]])*tbl_BT[Ist_Frei]),1),""),"")</f>
        <v/>
      </c>
      <c r="I189" s="7" t="str">
        <f>IFERROR(tbl_BT[[#This Row],[AT_frei_nach]]-tbl_BT[[#This Row],[AT_frei_vor]]-1,"")</f>
        <v/>
      </c>
      <c r="J189" t="b">
        <f>OR(tbl_BT[[#This Row],[Ist_Frei]],tbl_BT[[#This Row],[AT_Anzahl]]=1)</f>
        <v>1</v>
      </c>
      <c r="K189" s="1">
        <f>IF(tbl_BT[[#This Row],[Ist_BT_Prüfung]],IFERROR(_xlfn.AGGREGATE(14,6,tbl_BT[Datum]/((tbl_BT[Datum]&lt;tbl_BT[[#This Row],[Datum]])*NOT(tbl_BT[Ist_BT_Prüfung])),1),""),"")</f>
        <v>45107</v>
      </c>
      <c r="L189" s="1">
        <f>IF(tbl_BT[[#This Row],[Ist_BT_Prüfung]],IFERROR(_xlfn.AGGREGATE(15,6,tbl_BT[Datum]/((tbl_BT[Datum]&gt;tbl_BT[[#This Row],[Datum]])*NOT(tbl_BT[Ist_BT_Prüfung])),1),""),"")</f>
        <v>45110</v>
      </c>
      <c r="M189" s="2">
        <f>IF(tbl_BT[[#This Row],[Ist_BT_Prüfung]],COUNTIFS(tbl_BT[Datum],"&gt;"&amp;tbl_BT[[#This Row],[BT_AT_vor]],tbl_BT[Datum],"&lt;"&amp;tbl_BT[[#This Row],[BT_AT_nach]],tbl_BT[Ist_AT],TRUE),"")</f>
        <v>0</v>
      </c>
      <c r="N189" t="b">
        <f>AND(tbl_BT[[#This Row],[Ist_BT_Prüfung]],tbl_BT[[#This Row],[BT_AT_Anzahl]]&gt;0)</f>
        <v>0</v>
      </c>
      <c r="O189" t="b">
        <f>AND(tbl_BT[[#This Row],[Ist_BT_Ergebnis]],tbl_BT[[#This Row],[Ist_AT]])</f>
        <v>0</v>
      </c>
    </row>
    <row r="190" spans="1:15" x14ac:dyDescent="0.3">
      <c r="A190" s="3">
        <v>45110</v>
      </c>
      <c r="B190">
        <f>WEEKDAY(tbl_BT[[#This Row],[Datum]],2)</f>
        <v>1</v>
      </c>
      <c r="C190" t="b">
        <f>COUNTIFS(tbl_FT[Datum],tbl_BT[[#This Row],[Datum]])&gt;0</f>
        <v>0</v>
      </c>
      <c r="D190" t="str">
        <f>IF(tbl_BT[[#This Row],[Ist_FT]],INDEX(tbl_FT[Bezeichner],MATCH(tbl_BT[[#This Row],[Datum]],tbl_FT[Datum],0)),"")</f>
        <v/>
      </c>
      <c r="E190" s="6" t="b">
        <f>AND(tbl_BT[[#This Row],[Wochentag]]&lt;=5,NOT(tbl_BT[[#This Row],[Ist_FT]]))</f>
        <v>1</v>
      </c>
      <c r="F190" s="6" t="b">
        <f>NOT(tbl_BT[[#This Row],[Ist_AT]])</f>
        <v>0</v>
      </c>
      <c r="G190" s="3">
        <f>IF(tbl_BT[[#This Row],[Ist_AT]],IFERROR(_xlfn.AGGREGATE(14,6,tbl_BT[Datum]/((tbl_BT[Datum]&lt;tbl_BT[[#This Row],[Datum]])*tbl_BT[Ist_Frei]),1),""),"")</f>
        <v>45109</v>
      </c>
      <c r="H190" s="3">
        <f>IF(tbl_BT[[#This Row],[Ist_AT]],IFERROR(_xlfn.AGGREGATE(15,6,tbl_BT[Datum]/((tbl_BT[Datum]&gt;tbl_BT[[#This Row],[Datum]])*tbl_BT[Ist_Frei]),1),""),"")</f>
        <v>45115</v>
      </c>
      <c r="I190" s="7">
        <f>IFERROR(tbl_BT[[#This Row],[AT_frei_nach]]-tbl_BT[[#This Row],[AT_frei_vor]]-1,"")</f>
        <v>5</v>
      </c>
      <c r="J190" t="b">
        <f>OR(tbl_BT[[#This Row],[Ist_Frei]],tbl_BT[[#This Row],[AT_Anzahl]]=1)</f>
        <v>0</v>
      </c>
      <c r="K190" s="1" t="str">
        <f>IF(tbl_BT[[#This Row],[Ist_BT_Prüfung]],IFERROR(_xlfn.AGGREGATE(14,6,tbl_BT[Datum]/((tbl_BT[Datum]&lt;tbl_BT[[#This Row],[Datum]])*NOT(tbl_BT[Ist_BT_Prüfung])),1),""),"")</f>
        <v/>
      </c>
      <c r="L190" s="1" t="str">
        <f>IF(tbl_BT[[#This Row],[Ist_BT_Prüfung]],IFERROR(_xlfn.AGGREGATE(15,6,tbl_BT[Datum]/((tbl_BT[Datum]&gt;tbl_BT[[#This Row],[Datum]])*NOT(tbl_BT[Ist_BT_Prüfung])),1),""),"")</f>
        <v/>
      </c>
      <c r="M190" s="2" t="str">
        <f>IF(tbl_BT[[#This Row],[Ist_BT_Prüfung]],COUNTIFS(tbl_BT[Datum],"&gt;"&amp;tbl_BT[[#This Row],[BT_AT_vor]],tbl_BT[Datum],"&lt;"&amp;tbl_BT[[#This Row],[BT_AT_nach]],tbl_BT[Ist_AT],TRUE),"")</f>
        <v/>
      </c>
      <c r="N190" t="b">
        <f>AND(tbl_BT[[#This Row],[Ist_BT_Prüfung]],tbl_BT[[#This Row],[BT_AT_Anzahl]]&gt;0)</f>
        <v>0</v>
      </c>
      <c r="O190" t="b">
        <f>AND(tbl_BT[[#This Row],[Ist_BT_Ergebnis]],tbl_BT[[#This Row],[Ist_AT]])</f>
        <v>0</v>
      </c>
    </row>
    <row r="191" spans="1:15" x14ac:dyDescent="0.3">
      <c r="A191" s="3">
        <v>45111</v>
      </c>
      <c r="B191">
        <f>WEEKDAY(tbl_BT[[#This Row],[Datum]],2)</f>
        <v>2</v>
      </c>
      <c r="C191" t="b">
        <f>COUNTIFS(tbl_FT[Datum],tbl_BT[[#This Row],[Datum]])&gt;0</f>
        <v>0</v>
      </c>
      <c r="D191" t="str">
        <f>IF(tbl_BT[[#This Row],[Ist_FT]],INDEX(tbl_FT[Bezeichner],MATCH(tbl_BT[[#This Row],[Datum]],tbl_FT[Datum],0)),"")</f>
        <v/>
      </c>
      <c r="E191" s="6" t="b">
        <f>AND(tbl_BT[[#This Row],[Wochentag]]&lt;=5,NOT(tbl_BT[[#This Row],[Ist_FT]]))</f>
        <v>1</v>
      </c>
      <c r="F191" s="6" t="b">
        <f>NOT(tbl_BT[[#This Row],[Ist_AT]])</f>
        <v>0</v>
      </c>
      <c r="G191" s="3">
        <f>IF(tbl_BT[[#This Row],[Ist_AT]],IFERROR(_xlfn.AGGREGATE(14,6,tbl_BT[Datum]/((tbl_BT[Datum]&lt;tbl_BT[[#This Row],[Datum]])*tbl_BT[Ist_Frei]),1),""),"")</f>
        <v>45109</v>
      </c>
      <c r="H191" s="3">
        <f>IF(tbl_BT[[#This Row],[Ist_AT]],IFERROR(_xlfn.AGGREGATE(15,6,tbl_BT[Datum]/((tbl_BT[Datum]&gt;tbl_BT[[#This Row],[Datum]])*tbl_BT[Ist_Frei]),1),""),"")</f>
        <v>45115</v>
      </c>
      <c r="I191" s="7">
        <f>IFERROR(tbl_BT[[#This Row],[AT_frei_nach]]-tbl_BT[[#This Row],[AT_frei_vor]]-1,"")</f>
        <v>5</v>
      </c>
      <c r="J191" t="b">
        <f>OR(tbl_BT[[#This Row],[Ist_Frei]],tbl_BT[[#This Row],[AT_Anzahl]]=1)</f>
        <v>0</v>
      </c>
      <c r="K191" s="1" t="str">
        <f>IF(tbl_BT[[#This Row],[Ist_BT_Prüfung]],IFERROR(_xlfn.AGGREGATE(14,6,tbl_BT[Datum]/((tbl_BT[Datum]&lt;tbl_BT[[#This Row],[Datum]])*NOT(tbl_BT[Ist_BT_Prüfung])),1),""),"")</f>
        <v/>
      </c>
      <c r="L191" s="1" t="str">
        <f>IF(tbl_BT[[#This Row],[Ist_BT_Prüfung]],IFERROR(_xlfn.AGGREGATE(15,6,tbl_BT[Datum]/((tbl_BT[Datum]&gt;tbl_BT[[#This Row],[Datum]])*NOT(tbl_BT[Ist_BT_Prüfung])),1),""),"")</f>
        <v/>
      </c>
      <c r="M191" s="2" t="str">
        <f>IF(tbl_BT[[#This Row],[Ist_BT_Prüfung]],COUNTIFS(tbl_BT[Datum],"&gt;"&amp;tbl_BT[[#This Row],[BT_AT_vor]],tbl_BT[Datum],"&lt;"&amp;tbl_BT[[#This Row],[BT_AT_nach]],tbl_BT[Ist_AT],TRUE),"")</f>
        <v/>
      </c>
      <c r="N191" t="b">
        <f>AND(tbl_BT[[#This Row],[Ist_BT_Prüfung]],tbl_BT[[#This Row],[BT_AT_Anzahl]]&gt;0)</f>
        <v>0</v>
      </c>
      <c r="O191" t="b">
        <f>AND(tbl_BT[[#This Row],[Ist_BT_Ergebnis]],tbl_BT[[#This Row],[Ist_AT]])</f>
        <v>0</v>
      </c>
    </row>
    <row r="192" spans="1:15" x14ac:dyDescent="0.3">
      <c r="A192" s="3">
        <v>45112</v>
      </c>
      <c r="B192">
        <f>WEEKDAY(tbl_BT[[#This Row],[Datum]],2)</f>
        <v>3</v>
      </c>
      <c r="C192" t="b">
        <f>COUNTIFS(tbl_FT[Datum],tbl_BT[[#This Row],[Datum]])&gt;0</f>
        <v>0</v>
      </c>
      <c r="D192" t="str">
        <f>IF(tbl_BT[[#This Row],[Ist_FT]],INDEX(tbl_FT[Bezeichner],MATCH(tbl_BT[[#This Row],[Datum]],tbl_FT[Datum],0)),"")</f>
        <v/>
      </c>
      <c r="E192" s="6" t="b">
        <f>AND(tbl_BT[[#This Row],[Wochentag]]&lt;=5,NOT(tbl_BT[[#This Row],[Ist_FT]]))</f>
        <v>1</v>
      </c>
      <c r="F192" s="6" t="b">
        <f>NOT(tbl_BT[[#This Row],[Ist_AT]])</f>
        <v>0</v>
      </c>
      <c r="G192" s="3">
        <f>IF(tbl_BT[[#This Row],[Ist_AT]],IFERROR(_xlfn.AGGREGATE(14,6,tbl_BT[Datum]/((tbl_BT[Datum]&lt;tbl_BT[[#This Row],[Datum]])*tbl_BT[Ist_Frei]),1),""),"")</f>
        <v>45109</v>
      </c>
      <c r="H192" s="3">
        <f>IF(tbl_BT[[#This Row],[Ist_AT]],IFERROR(_xlfn.AGGREGATE(15,6,tbl_BT[Datum]/((tbl_BT[Datum]&gt;tbl_BT[[#This Row],[Datum]])*tbl_BT[Ist_Frei]),1),""),"")</f>
        <v>45115</v>
      </c>
      <c r="I192" s="7">
        <f>IFERROR(tbl_BT[[#This Row],[AT_frei_nach]]-tbl_BT[[#This Row],[AT_frei_vor]]-1,"")</f>
        <v>5</v>
      </c>
      <c r="J192" t="b">
        <f>OR(tbl_BT[[#This Row],[Ist_Frei]],tbl_BT[[#This Row],[AT_Anzahl]]=1)</f>
        <v>0</v>
      </c>
      <c r="K192" s="1" t="str">
        <f>IF(tbl_BT[[#This Row],[Ist_BT_Prüfung]],IFERROR(_xlfn.AGGREGATE(14,6,tbl_BT[Datum]/((tbl_BT[Datum]&lt;tbl_BT[[#This Row],[Datum]])*NOT(tbl_BT[Ist_BT_Prüfung])),1),""),"")</f>
        <v/>
      </c>
      <c r="L192" s="1" t="str">
        <f>IF(tbl_BT[[#This Row],[Ist_BT_Prüfung]],IFERROR(_xlfn.AGGREGATE(15,6,tbl_BT[Datum]/((tbl_BT[Datum]&gt;tbl_BT[[#This Row],[Datum]])*NOT(tbl_BT[Ist_BT_Prüfung])),1),""),"")</f>
        <v/>
      </c>
      <c r="M192" s="2" t="str">
        <f>IF(tbl_BT[[#This Row],[Ist_BT_Prüfung]],COUNTIFS(tbl_BT[Datum],"&gt;"&amp;tbl_BT[[#This Row],[BT_AT_vor]],tbl_BT[Datum],"&lt;"&amp;tbl_BT[[#This Row],[BT_AT_nach]],tbl_BT[Ist_AT],TRUE),"")</f>
        <v/>
      </c>
      <c r="N192" t="b">
        <f>AND(tbl_BT[[#This Row],[Ist_BT_Prüfung]],tbl_BT[[#This Row],[BT_AT_Anzahl]]&gt;0)</f>
        <v>0</v>
      </c>
      <c r="O192" t="b">
        <f>AND(tbl_BT[[#This Row],[Ist_BT_Ergebnis]],tbl_BT[[#This Row],[Ist_AT]])</f>
        <v>0</v>
      </c>
    </row>
    <row r="193" spans="1:15" x14ac:dyDescent="0.3">
      <c r="A193" s="3">
        <v>45113</v>
      </c>
      <c r="B193">
        <f>WEEKDAY(tbl_BT[[#This Row],[Datum]],2)</f>
        <v>4</v>
      </c>
      <c r="C193" t="b">
        <f>COUNTIFS(tbl_FT[Datum],tbl_BT[[#This Row],[Datum]])&gt;0</f>
        <v>0</v>
      </c>
      <c r="D193" t="str">
        <f>IF(tbl_BT[[#This Row],[Ist_FT]],INDEX(tbl_FT[Bezeichner],MATCH(tbl_BT[[#This Row],[Datum]],tbl_FT[Datum],0)),"")</f>
        <v/>
      </c>
      <c r="E193" s="6" t="b">
        <f>AND(tbl_BT[[#This Row],[Wochentag]]&lt;=5,NOT(tbl_BT[[#This Row],[Ist_FT]]))</f>
        <v>1</v>
      </c>
      <c r="F193" s="6" t="b">
        <f>NOT(tbl_BT[[#This Row],[Ist_AT]])</f>
        <v>0</v>
      </c>
      <c r="G193" s="3">
        <f>IF(tbl_BT[[#This Row],[Ist_AT]],IFERROR(_xlfn.AGGREGATE(14,6,tbl_BT[Datum]/((tbl_BT[Datum]&lt;tbl_BT[[#This Row],[Datum]])*tbl_BT[Ist_Frei]),1),""),"")</f>
        <v>45109</v>
      </c>
      <c r="H193" s="3">
        <f>IF(tbl_BT[[#This Row],[Ist_AT]],IFERROR(_xlfn.AGGREGATE(15,6,tbl_BT[Datum]/((tbl_BT[Datum]&gt;tbl_BT[[#This Row],[Datum]])*tbl_BT[Ist_Frei]),1),""),"")</f>
        <v>45115</v>
      </c>
      <c r="I193" s="7">
        <f>IFERROR(tbl_BT[[#This Row],[AT_frei_nach]]-tbl_BT[[#This Row],[AT_frei_vor]]-1,"")</f>
        <v>5</v>
      </c>
      <c r="J193" t="b">
        <f>OR(tbl_BT[[#This Row],[Ist_Frei]],tbl_BT[[#This Row],[AT_Anzahl]]=1)</f>
        <v>0</v>
      </c>
      <c r="K193" s="1" t="str">
        <f>IF(tbl_BT[[#This Row],[Ist_BT_Prüfung]],IFERROR(_xlfn.AGGREGATE(14,6,tbl_BT[Datum]/((tbl_BT[Datum]&lt;tbl_BT[[#This Row],[Datum]])*NOT(tbl_BT[Ist_BT_Prüfung])),1),""),"")</f>
        <v/>
      </c>
      <c r="L193" s="1" t="str">
        <f>IF(tbl_BT[[#This Row],[Ist_BT_Prüfung]],IFERROR(_xlfn.AGGREGATE(15,6,tbl_BT[Datum]/((tbl_BT[Datum]&gt;tbl_BT[[#This Row],[Datum]])*NOT(tbl_BT[Ist_BT_Prüfung])),1),""),"")</f>
        <v/>
      </c>
      <c r="M193" s="2" t="str">
        <f>IF(tbl_BT[[#This Row],[Ist_BT_Prüfung]],COUNTIFS(tbl_BT[Datum],"&gt;"&amp;tbl_BT[[#This Row],[BT_AT_vor]],tbl_BT[Datum],"&lt;"&amp;tbl_BT[[#This Row],[BT_AT_nach]],tbl_BT[Ist_AT],TRUE),"")</f>
        <v/>
      </c>
      <c r="N193" t="b">
        <f>AND(tbl_BT[[#This Row],[Ist_BT_Prüfung]],tbl_BT[[#This Row],[BT_AT_Anzahl]]&gt;0)</f>
        <v>0</v>
      </c>
      <c r="O193" t="b">
        <f>AND(tbl_BT[[#This Row],[Ist_BT_Ergebnis]],tbl_BT[[#This Row],[Ist_AT]])</f>
        <v>0</v>
      </c>
    </row>
    <row r="194" spans="1:15" x14ac:dyDescent="0.3">
      <c r="A194" s="3">
        <v>45114</v>
      </c>
      <c r="B194">
        <f>WEEKDAY(tbl_BT[[#This Row],[Datum]],2)</f>
        <v>5</v>
      </c>
      <c r="C194" t="b">
        <f>COUNTIFS(tbl_FT[Datum],tbl_BT[[#This Row],[Datum]])&gt;0</f>
        <v>0</v>
      </c>
      <c r="D194" t="str">
        <f>IF(tbl_BT[[#This Row],[Ist_FT]],INDEX(tbl_FT[Bezeichner],MATCH(tbl_BT[[#This Row],[Datum]],tbl_FT[Datum],0)),"")</f>
        <v/>
      </c>
      <c r="E194" s="6" t="b">
        <f>AND(tbl_BT[[#This Row],[Wochentag]]&lt;=5,NOT(tbl_BT[[#This Row],[Ist_FT]]))</f>
        <v>1</v>
      </c>
      <c r="F194" s="6" t="b">
        <f>NOT(tbl_BT[[#This Row],[Ist_AT]])</f>
        <v>0</v>
      </c>
      <c r="G194" s="3">
        <f>IF(tbl_BT[[#This Row],[Ist_AT]],IFERROR(_xlfn.AGGREGATE(14,6,tbl_BT[Datum]/((tbl_BT[Datum]&lt;tbl_BT[[#This Row],[Datum]])*tbl_BT[Ist_Frei]),1),""),"")</f>
        <v>45109</v>
      </c>
      <c r="H194" s="3">
        <f>IF(tbl_BT[[#This Row],[Ist_AT]],IFERROR(_xlfn.AGGREGATE(15,6,tbl_BT[Datum]/((tbl_BT[Datum]&gt;tbl_BT[[#This Row],[Datum]])*tbl_BT[Ist_Frei]),1),""),"")</f>
        <v>45115</v>
      </c>
      <c r="I194" s="7">
        <f>IFERROR(tbl_BT[[#This Row],[AT_frei_nach]]-tbl_BT[[#This Row],[AT_frei_vor]]-1,"")</f>
        <v>5</v>
      </c>
      <c r="J194" t="b">
        <f>OR(tbl_BT[[#This Row],[Ist_Frei]],tbl_BT[[#This Row],[AT_Anzahl]]=1)</f>
        <v>0</v>
      </c>
      <c r="K194" s="1" t="str">
        <f>IF(tbl_BT[[#This Row],[Ist_BT_Prüfung]],IFERROR(_xlfn.AGGREGATE(14,6,tbl_BT[Datum]/((tbl_BT[Datum]&lt;tbl_BT[[#This Row],[Datum]])*NOT(tbl_BT[Ist_BT_Prüfung])),1),""),"")</f>
        <v/>
      </c>
      <c r="L194" s="1" t="str">
        <f>IF(tbl_BT[[#This Row],[Ist_BT_Prüfung]],IFERROR(_xlfn.AGGREGATE(15,6,tbl_BT[Datum]/((tbl_BT[Datum]&gt;tbl_BT[[#This Row],[Datum]])*NOT(tbl_BT[Ist_BT_Prüfung])),1),""),"")</f>
        <v/>
      </c>
      <c r="M194" s="2" t="str">
        <f>IF(tbl_BT[[#This Row],[Ist_BT_Prüfung]],COUNTIFS(tbl_BT[Datum],"&gt;"&amp;tbl_BT[[#This Row],[BT_AT_vor]],tbl_BT[Datum],"&lt;"&amp;tbl_BT[[#This Row],[BT_AT_nach]],tbl_BT[Ist_AT],TRUE),"")</f>
        <v/>
      </c>
      <c r="N194" t="b">
        <f>AND(tbl_BT[[#This Row],[Ist_BT_Prüfung]],tbl_BT[[#This Row],[BT_AT_Anzahl]]&gt;0)</f>
        <v>0</v>
      </c>
      <c r="O194" t="b">
        <f>AND(tbl_BT[[#This Row],[Ist_BT_Ergebnis]],tbl_BT[[#This Row],[Ist_AT]])</f>
        <v>0</v>
      </c>
    </row>
    <row r="195" spans="1:15" x14ac:dyDescent="0.3">
      <c r="A195" s="3">
        <v>45115</v>
      </c>
      <c r="B195">
        <f>WEEKDAY(tbl_BT[[#This Row],[Datum]],2)</f>
        <v>6</v>
      </c>
      <c r="C195" t="b">
        <f>COUNTIFS(tbl_FT[Datum],tbl_BT[[#This Row],[Datum]])&gt;0</f>
        <v>0</v>
      </c>
      <c r="D195" t="str">
        <f>IF(tbl_BT[[#This Row],[Ist_FT]],INDEX(tbl_FT[Bezeichner],MATCH(tbl_BT[[#This Row],[Datum]],tbl_FT[Datum],0)),"")</f>
        <v/>
      </c>
      <c r="E195" s="6" t="b">
        <f>AND(tbl_BT[[#This Row],[Wochentag]]&lt;=5,NOT(tbl_BT[[#This Row],[Ist_FT]]))</f>
        <v>0</v>
      </c>
      <c r="F195" s="6" t="b">
        <f>NOT(tbl_BT[[#This Row],[Ist_AT]])</f>
        <v>1</v>
      </c>
      <c r="G195" s="3" t="str">
        <f>IF(tbl_BT[[#This Row],[Ist_AT]],IFERROR(_xlfn.AGGREGATE(14,6,tbl_BT[Datum]/((tbl_BT[Datum]&lt;tbl_BT[[#This Row],[Datum]])*tbl_BT[Ist_Frei]),1),""),"")</f>
        <v/>
      </c>
      <c r="H195" s="3" t="str">
        <f>IF(tbl_BT[[#This Row],[Ist_AT]],IFERROR(_xlfn.AGGREGATE(15,6,tbl_BT[Datum]/((tbl_BT[Datum]&gt;tbl_BT[[#This Row],[Datum]])*tbl_BT[Ist_Frei]),1),""),"")</f>
        <v/>
      </c>
      <c r="I195" s="7" t="str">
        <f>IFERROR(tbl_BT[[#This Row],[AT_frei_nach]]-tbl_BT[[#This Row],[AT_frei_vor]]-1,"")</f>
        <v/>
      </c>
      <c r="J195" t="b">
        <f>OR(tbl_BT[[#This Row],[Ist_Frei]],tbl_BT[[#This Row],[AT_Anzahl]]=1)</f>
        <v>1</v>
      </c>
      <c r="K195" s="1">
        <f>IF(tbl_BT[[#This Row],[Ist_BT_Prüfung]],IFERROR(_xlfn.AGGREGATE(14,6,tbl_BT[Datum]/((tbl_BT[Datum]&lt;tbl_BT[[#This Row],[Datum]])*NOT(tbl_BT[Ist_BT_Prüfung])),1),""),"")</f>
        <v>45114</v>
      </c>
      <c r="L195" s="1">
        <f>IF(tbl_BT[[#This Row],[Ist_BT_Prüfung]],IFERROR(_xlfn.AGGREGATE(15,6,tbl_BT[Datum]/((tbl_BT[Datum]&gt;tbl_BT[[#This Row],[Datum]])*NOT(tbl_BT[Ist_BT_Prüfung])),1),""),"")</f>
        <v>45117</v>
      </c>
      <c r="M195" s="2">
        <f>IF(tbl_BT[[#This Row],[Ist_BT_Prüfung]],COUNTIFS(tbl_BT[Datum],"&gt;"&amp;tbl_BT[[#This Row],[BT_AT_vor]],tbl_BT[Datum],"&lt;"&amp;tbl_BT[[#This Row],[BT_AT_nach]],tbl_BT[Ist_AT],TRUE),"")</f>
        <v>0</v>
      </c>
      <c r="N195" t="b">
        <f>AND(tbl_BT[[#This Row],[Ist_BT_Prüfung]],tbl_BT[[#This Row],[BT_AT_Anzahl]]&gt;0)</f>
        <v>0</v>
      </c>
      <c r="O195" t="b">
        <f>AND(tbl_BT[[#This Row],[Ist_BT_Ergebnis]],tbl_BT[[#This Row],[Ist_AT]])</f>
        <v>0</v>
      </c>
    </row>
    <row r="196" spans="1:15" x14ac:dyDescent="0.3">
      <c r="A196" s="3">
        <v>45116</v>
      </c>
      <c r="B196">
        <f>WEEKDAY(tbl_BT[[#This Row],[Datum]],2)</f>
        <v>7</v>
      </c>
      <c r="C196" t="b">
        <f>COUNTIFS(tbl_FT[Datum],tbl_BT[[#This Row],[Datum]])&gt;0</f>
        <v>0</v>
      </c>
      <c r="D196" t="str">
        <f>IF(tbl_BT[[#This Row],[Ist_FT]],INDEX(tbl_FT[Bezeichner],MATCH(tbl_BT[[#This Row],[Datum]],tbl_FT[Datum],0)),"")</f>
        <v/>
      </c>
      <c r="E196" s="6" t="b">
        <f>AND(tbl_BT[[#This Row],[Wochentag]]&lt;=5,NOT(tbl_BT[[#This Row],[Ist_FT]]))</f>
        <v>0</v>
      </c>
      <c r="F196" s="6" t="b">
        <f>NOT(tbl_BT[[#This Row],[Ist_AT]])</f>
        <v>1</v>
      </c>
      <c r="G196" s="3" t="str">
        <f>IF(tbl_BT[[#This Row],[Ist_AT]],IFERROR(_xlfn.AGGREGATE(14,6,tbl_BT[Datum]/((tbl_BT[Datum]&lt;tbl_BT[[#This Row],[Datum]])*tbl_BT[Ist_Frei]),1),""),"")</f>
        <v/>
      </c>
      <c r="H196" s="3" t="str">
        <f>IF(tbl_BT[[#This Row],[Ist_AT]],IFERROR(_xlfn.AGGREGATE(15,6,tbl_BT[Datum]/((tbl_BT[Datum]&gt;tbl_BT[[#This Row],[Datum]])*tbl_BT[Ist_Frei]),1),""),"")</f>
        <v/>
      </c>
      <c r="I196" s="7" t="str">
        <f>IFERROR(tbl_BT[[#This Row],[AT_frei_nach]]-tbl_BT[[#This Row],[AT_frei_vor]]-1,"")</f>
        <v/>
      </c>
      <c r="J196" t="b">
        <f>OR(tbl_BT[[#This Row],[Ist_Frei]],tbl_BT[[#This Row],[AT_Anzahl]]=1)</f>
        <v>1</v>
      </c>
      <c r="K196" s="1">
        <f>IF(tbl_BT[[#This Row],[Ist_BT_Prüfung]],IFERROR(_xlfn.AGGREGATE(14,6,tbl_BT[Datum]/((tbl_BT[Datum]&lt;tbl_BT[[#This Row],[Datum]])*NOT(tbl_BT[Ist_BT_Prüfung])),1),""),"")</f>
        <v>45114</v>
      </c>
      <c r="L196" s="1">
        <f>IF(tbl_BT[[#This Row],[Ist_BT_Prüfung]],IFERROR(_xlfn.AGGREGATE(15,6,tbl_BT[Datum]/((tbl_BT[Datum]&gt;tbl_BT[[#This Row],[Datum]])*NOT(tbl_BT[Ist_BT_Prüfung])),1),""),"")</f>
        <v>45117</v>
      </c>
      <c r="M196" s="2">
        <f>IF(tbl_BT[[#This Row],[Ist_BT_Prüfung]],COUNTIFS(tbl_BT[Datum],"&gt;"&amp;tbl_BT[[#This Row],[BT_AT_vor]],tbl_BT[Datum],"&lt;"&amp;tbl_BT[[#This Row],[BT_AT_nach]],tbl_BT[Ist_AT],TRUE),"")</f>
        <v>0</v>
      </c>
      <c r="N196" t="b">
        <f>AND(tbl_BT[[#This Row],[Ist_BT_Prüfung]],tbl_BT[[#This Row],[BT_AT_Anzahl]]&gt;0)</f>
        <v>0</v>
      </c>
      <c r="O196" t="b">
        <f>AND(tbl_BT[[#This Row],[Ist_BT_Ergebnis]],tbl_BT[[#This Row],[Ist_AT]])</f>
        <v>0</v>
      </c>
    </row>
    <row r="197" spans="1:15" x14ac:dyDescent="0.3">
      <c r="A197" s="3">
        <v>45117</v>
      </c>
      <c r="B197">
        <f>WEEKDAY(tbl_BT[[#This Row],[Datum]],2)</f>
        <v>1</v>
      </c>
      <c r="C197" t="b">
        <f>COUNTIFS(tbl_FT[Datum],tbl_BT[[#This Row],[Datum]])&gt;0</f>
        <v>0</v>
      </c>
      <c r="D197" t="str">
        <f>IF(tbl_BT[[#This Row],[Ist_FT]],INDEX(tbl_FT[Bezeichner],MATCH(tbl_BT[[#This Row],[Datum]],tbl_FT[Datum],0)),"")</f>
        <v/>
      </c>
      <c r="E197" s="6" t="b">
        <f>AND(tbl_BT[[#This Row],[Wochentag]]&lt;=5,NOT(tbl_BT[[#This Row],[Ist_FT]]))</f>
        <v>1</v>
      </c>
      <c r="F197" s="6" t="b">
        <f>NOT(tbl_BT[[#This Row],[Ist_AT]])</f>
        <v>0</v>
      </c>
      <c r="G197" s="3">
        <f>IF(tbl_BT[[#This Row],[Ist_AT]],IFERROR(_xlfn.AGGREGATE(14,6,tbl_BT[Datum]/((tbl_BT[Datum]&lt;tbl_BT[[#This Row],[Datum]])*tbl_BT[Ist_Frei]),1),""),"")</f>
        <v>45116</v>
      </c>
      <c r="H197" s="3">
        <f>IF(tbl_BT[[#This Row],[Ist_AT]],IFERROR(_xlfn.AGGREGATE(15,6,tbl_BT[Datum]/((tbl_BT[Datum]&gt;tbl_BT[[#This Row],[Datum]])*tbl_BT[Ist_Frei]),1),""),"")</f>
        <v>45122</v>
      </c>
      <c r="I197" s="7">
        <f>IFERROR(tbl_BT[[#This Row],[AT_frei_nach]]-tbl_BT[[#This Row],[AT_frei_vor]]-1,"")</f>
        <v>5</v>
      </c>
      <c r="J197" t="b">
        <f>OR(tbl_BT[[#This Row],[Ist_Frei]],tbl_BT[[#This Row],[AT_Anzahl]]=1)</f>
        <v>0</v>
      </c>
      <c r="K197" s="1" t="str">
        <f>IF(tbl_BT[[#This Row],[Ist_BT_Prüfung]],IFERROR(_xlfn.AGGREGATE(14,6,tbl_BT[Datum]/((tbl_BT[Datum]&lt;tbl_BT[[#This Row],[Datum]])*NOT(tbl_BT[Ist_BT_Prüfung])),1),""),"")</f>
        <v/>
      </c>
      <c r="L197" s="1" t="str">
        <f>IF(tbl_BT[[#This Row],[Ist_BT_Prüfung]],IFERROR(_xlfn.AGGREGATE(15,6,tbl_BT[Datum]/((tbl_BT[Datum]&gt;tbl_BT[[#This Row],[Datum]])*NOT(tbl_BT[Ist_BT_Prüfung])),1),""),"")</f>
        <v/>
      </c>
      <c r="M197" s="2" t="str">
        <f>IF(tbl_BT[[#This Row],[Ist_BT_Prüfung]],COUNTIFS(tbl_BT[Datum],"&gt;"&amp;tbl_BT[[#This Row],[BT_AT_vor]],tbl_BT[Datum],"&lt;"&amp;tbl_BT[[#This Row],[BT_AT_nach]],tbl_BT[Ist_AT],TRUE),"")</f>
        <v/>
      </c>
      <c r="N197" t="b">
        <f>AND(tbl_BT[[#This Row],[Ist_BT_Prüfung]],tbl_BT[[#This Row],[BT_AT_Anzahl]]&gt;0)</f>
        <v>0</v>
      </c>
      <c r="O197" t="b">
        <f>AND(tbl_BT[[#This Row],[Ist_BT_Ergebnis]],tbl_BT[[#This Row],[Ist_AT]])</f>
        <v>0</v>
      </c>
    </row>
    <row r="198" spans="1:15" x14ac:dyDescent="0.3">
      <c r="A198" s="3">
        <v>45118</v>
      </c>
      <c r="B198">
        <f>WEEKDAY(tbl_BT[[#This Row],[Datum]],2)</f>
        <v>2</v>
      </c>
      <c r="C198" t="b">
        <f>COUNTIFS(tbl_FT[Datum],tbl_BT[[#This Row],[Datum]])&gt;0</f>
        <v>0</v>
      </c>
      <c r="D198" t="str">
        <f>IF(tbl_BT[[#This Row],[Ist_FT]],INDEX(tbl_FT[Bezeichner],MATCH(tbl_BT[[#This Row],[Datum]],tbl_FT[Datum],0)),"")</f>
        <v/>
      </c>
      <c r="E198" s="6" t="b">
        <f>AND(tbl_BT[[#This Row],[Wochentag]]&lt;=5,NOT(tbl_BT[[#This Row],[Ist_FT]]))</f>
        <v>1</v>
      </c>
      <c r="F198" s="6" t="b">
        <f>NOT(tbl_BT[[#This Row],[Ist_AT]])</f>
        <v>0</v>
      </c>
      <c r="G198" s="3">
        <f>IF(tbl_BT[[#This Row],[Ist_AT]],IFERROR(_xlfn.AGGREGATE(14,6,tbl_BT[Datum]/((tbl_BT[Datum]&lt;tbl_BT[[#This Row],[Datum]])*tbl_BT[Ist_Frei]),1),""),"")</f>
        <v>45116</v>
      </c>
      <c r="H198" s="3">
        <f>IF(tbl_BT[[#This Row],[Ist_AT]],IFERROR(_xlfn.AGGREGATE(15,6,tbl_BT[Datum]/((tbl_BT[Datum]&gt;tbl_BT[[#This Row],[Datum]])*tbl_BT[Ist_Frei]),1),""),"")</f>
        <v>45122</v>
      </c>
      <c r="I198" s="7">
        <f>IFERROR(tbl_BT[[#This Row],[AT_frei_nach]]-tbl_BT[[#This Row],[AT_frei_vor]]-1,"")</f>
        <v>5</v>
      </c>
      <c r="J198" t="b">
        <f>OR(tbl_BT[[#This Row],[Ist_Frei]],tbl_BT[[#This Row],[AT_Anzahl]]=1)</f>
        <v>0</v>
      </c>
      <c r="K198" s="1" t="str">
        <f>IF(tbl_BT[[#This Row],[Ist_BT_Prüfung]],IFERROR(_xlfn.AGGREGATE(14,6,tbl_BT[Datum]/((tbl_BT[Datum]&lt;tbl_BT[[#This Row],[Datum]])*NOT(tbl_BT[Ist_BT_Prüfung])),1),""),"")</f>
        <v/>
      </c>
      <c r="L198" s="1" t="str">
        <f>IF(tbl_BT[[#This Row],[Ist_BT_Prüfung]],IFERROR(_xlfn.AGGREGATE(15,6,tbl_BT[Datum]/((tbl_BT[Datum]&gt;tbl_BT[[#This Row],[Datum]])*NOT(tbl_BT[Ist_BT_Prüfung])),1),""),"")</f>
        <v/>
      </c>
      <c r="M198" s="2" t="str">
        <f>IF(tbl_BT[[#This Row],[Ist_BT_Prüfung]],COUNTIFS(tbl_BT[Datum],"&gt;"&amp;tbl_BT[[#This Row],[BT_AT_vor]],tbl_BT[Datum],"&lt;"&amp;tbl_BT[[#This Row],[BT_AT_nach]],tbl_BT[Ist_AT],TRUE),"")</f>
        <v/>
      </c>
      <c r="N198" t="b">
        <f>AND(tbl_BT[[#This Row],[Ist_BT_Prüfung]],tbl_BT[[#This Row],[BT_AT_Anzahl]]&gt;0)</f>
        <v>0</v>
      </c>
      <c r="O198" t="b">
        <f>AND(tbl_BT[[#This Row],[Ist_BT_Ergebnis]],tbl_BT[[#This Row],[Ist_AT]])</f>
        <v>0</v>
      </c>
    </row>
    <row r="199" spans="1:15" x14ac:dyDescent="0.3">
      <c r="A199" s="3">
        <v>45119</v>
      </c>
      <c r="B199">
        <f>WEEKDAY(tbl_BT[[#This Row],[Datum]],2)</f>
        <v>3</v>
      </c>
      <c r="C199" t="b">
        <f>COUNTIFS(tbl_FT[Datum],tbl_BT[[#This Row],[Datum]])&gt;0</f>
        <v>0</v>
      </c>
      <c r="D199" t="str">
        <f>IF(tbl_BT[[#This Row],[Ist_FT]],INDEX(tbl_FT[Bezeichner],MATCH(tbl_BT[[#This Row],[Datum]],tbl_FT[Datum],0)),"")</f>
        <v/>
      </c>
      <c r="E199" s="6" t="b">
        <f>AND(tbl_BT[[#This Row],[Wochentag]]&lt;=5,NOT(tbl_BT[[#This Row],[Ist_FT]]))</f>
        <v>1</v>
      </c>
      <c r="F199" s="6" t="b">
        <f>NOT(tbl_BT[[#This Row],[Ist_AT]])</f>
        <v>0</v>
      </c>
      <c r="G199" s="3">
        <f>IF(tbl_BT[[#This Row],[Ist_AT]],IFERROR(_xlfn.AGGREGATE(14,6,tbl_BT[Datum]/((tbl_BT[Datum]&lt;tbl_BT[[#This Row],[Datum]])*tbl_BT[Ist_Frei]),1),""),"")</f>
        <v>45116</v>
      </c>
      <c r="H199" s="3">
        <f>IF(tbl_BT[[#This Row],[Ist_AT]],IFERROR(_xlfn.AGGREGATE(15,6,tbl_BT[Datum]/((tbl_BT[Datum]&gt;tbl_BT[[#This Row],[Datum]])*tbl_BT[Ist_Frei]),1),""),"")</f>
        <v>45122</v>
      </c>
      <c r="I199" s="7">
        <f>IFERROR(tbl_BT[[#This Row],[AT_frei_nach]]-tbl_BT[[#This Row],[AT_frei_vor]]-1,"")</f>
        <v>5</v>
      </c>
      <c r="J199" t="b">
        <f>OR(tbl_BT[[#This Row],[Ist_Frei]],tbl_BT[[#This Row],[AT_Anzahl]]=1)</f>
        <v>0</v>
      </c>
      <c r="K199" s="1" t="str">
        <f>IF(tbl_BT[[#This Row],[Ist_BT_Prüfung]],IFERROR(_xlfn.AGGREGATE(14,6,tbl_BT[Datum]/((tbl_BT[Datum]&lt;tbl_BT[[#This Row],[Datum]])*NOT(tbl_BT[Ist_BT_Prüfung])),1),""),"")</f>
        <v/>
      </c>
      <c r="L199" s="1" t="str">
        <f>IF(tbl_BT[[#This Row],[Ist_BT_Prüfung]],IFERROR(_xlfn.AGGREGATE(15,6,tbl_BT[Datum]/((tbl_BT[Datum]&gt;tbl_BT[[#This Row],[Datum]])*NOT(tbl_BT[Ist_BT_Prüfung])),1),""),"")</f>
        <v/>
      </c>
      <c r="M199" s="2" t="str">
        <f>IF(tbl_BT[[#This Row],[Ist_BT_Prüfung]],COUNTIFS(tbl_BT[Datum],"&gt;"&amp;tbl_BT[[#This Row],[BT_AT_vor]],tbl_BT[Datum],"&lt;"&amp;tbl_BT[[#This Row],[BT_AT_nach]],tbl_BT[Ist_AT],TRUE),"")</f>
        <v/>
      </c>
      <c r="N199" t="b">
        <f>AND(tbl_BT[[#This Row],[Ist_BT_Prüfung]],tbl_BT[[#This Row],[BT_AT_Anzahl]]&gt;0)</f>
        <v>0</v>
      </c>
      <c r="O199" t="b">
        <f>AND(tbl_BT[[#This Row],[Ist_BT_Ergebnis]],tbl_BT[[#This Row],[Ist_AT]])</f>
        <v>0</v>
      </c>
    </row>
    <row r="200" spans="1:15" x14ac:dyDescent="0.3">
      <c r="A200" s="3">
        <v>45120</v>
      </c>
      <c r="B200">
        <f>WEEKDAY(tbl_BT[[#This Row],[Datum]],2)</f>
        <v>4</v>
      </c>
      <c r="C200" t="b">
        <f>COUNTIFS(tbl_FT[Datum],tbl_BT[[#This Row],[Datum]])&gt;0</f>
        <v>0</v>
      </c>
      <c r="D200" t="str">
        <f>IF(tbl_BT[[#This Row],[Ist_FT]],INDEX(tbl_FT[Bezeichner],MATCH(tbl_BT[[#This Row],[Datum]],tbl_FT[Datum],0)),"")</f>
        <v/>
      </c>
      <c r="E200" s="6" t="b">
        <f>AND(tbl_BT[[#This Row],[Wochentag]]&lt;=5,NOT(tbl_BT[[#This Row],[Ist_FT]]))</f>
        <v>1</v>
      </c>
      <c r="F200" s="6" t="b">
        <f>NOT(tbl_BT[[#This Row],[Ist_AT]])</f>
        <v>0</v>
      </c>
      <c r="G200" s="3">
        <f>IF(tbl_BT[[#This Row],[Ist_AT]],IFERROR(_xlfn.AGGREGATE(14,6,tbl_BT[Datum]/((tbl_BT[Datum]&lt;tbl_BT[[#This Row],[Datum]])*tbl_BT[Ist_Frei]),1),""),"")</f>
        <v>45116</v>
      </c>
      <c r="H200" s="3">
        <f>IF(tbl_BT[[#This Row],[Ist_AT]],IFERROR(_xlfn.AGGREGATE(15,6,tbl_BT[Datum]/((tbl_BT[Datum]&gt;tbl_BT[[#This Row],[Datum]])*tbl_BT[Ist_Frei]),1),""),"")</f>
        <v>45122</v>
      </c>
      <c r="I200" s="7">
        <f>IFERROR(tbl_BT[[#This Row],[AT_frei_nach]]-tbl_BT[[#This Row],[AT_frei_vor]]-1,"")</f>
        <v>5</v>
      </c>
      <c r="J200" t="b">
        <f>OR(tbl_BT[[#This Row],[Ist_Frei]],tbl_BT[[#This Row],[AT_Anzahl]]=1)</f>
        <v>0</v>
      </c>
      <c r="K200" s="1" t="str">
        <f>IF(tbl_BT[[#This Row],[Ist_BT_Prüfung]],IFERROR(_xlfn.AGGREGATE(14,6,tbl_BT[Datum]/((tbl_BT[Datum]&lt;tbl_BT[[#This Row],[Datum]])*NOT(tbl_BT[Ist_BT_Prüfung])),1),""),"")</f>
        <v/>
      </c>
      <c r="L200" s="1" t="str">
        <f>IF(tbl_BT[[#This Row],[Ist_BT_Prüfung]],IFERROR(_xlfn.AGGREGATE(15,6,tbl_BT[Datum]/((tbl_BT[Datum]&gt;tbl_BT[[#This Row],[Datum]])*NOT(tbl_BT[Ist_BT_Prüfung])),1),""),"")</f>
        <v/>
      </c>
      <c r="M200" s="2" t="str">
        <f>IF(tbl_BT[[#This Row],[Ist_BT_Prüfung]],COUNTIFS(tbl_BT[Datum],"&gt;"&amp;tbl_BT[[#This Row],[BT_AT_vor]],tbl_BT[Datum],"&lt;"&amp;tbl_BT[[#This Row],[BT_AT_nach]],tbl_BT[Ist_AT],TRUE),"")</f>
        <v/>
      </c>
      <c r="N200" t="b">
        <f>AND(tbl_BT[[#This Row],[Ist_BT_Prüfung]],tbl_BT[[#This Row],[BT_AT_Anzahl]]&gt;0)</f>
        <v>0</v>
      </c>
      <c r="O200" t="b">
        <f>AND(tbl_BT[[#This Row],[Ist_BT_Ergebnis]],tbl_BT[[#This Row],[Ist_AT]])</f>
        <v>0</v>
      </c>
    </row>
    <row r="201" spans="1:15" x14ac:dyDescent="0.3">
      <c r="A201" s="3">
        <v>45121</v>
      </c>
      <c r="B201">
        <f>WEEKDAY(tbl_BT[[#This Row],[Datum]],2)</f>
        <v>5</v>
      </c>
      <c r="C201" t="b">
        <f>COUNTIFS(tbl_FT[Datum],tbl_BT[[#This Row],[Datum]])&gt;0</f>
        <v>0</v>
      </c>
      <c r="D201" t="str">
        <f>IF(tbl_BT[[#This Row],[Ist_FT]],INDEX(tbl_FT[Bezeichner],MATCH(tbl_BT[[#This Row],[Datum]],tbl_FT[Datum],0)),"")</f>
        <v/>
      </c>
      <c r="E201" s="6" t="b">
        <f>AND(tbl_BT[[#This Row],[Wochentag]]&lt;=5,NOT(tbl_BT[[#This Row],[Ist_FT]]))</f>
        <v>1</v>
      </c>
      <c r="F201" s="6" t="b">
        <f>NOT(tbl_BT[[#This Row],[Ist_AT]])</f>
        <v>0</v>
      </c>
      <c r="G201" s="3">
        <f>IF(tbl_BT[[#This Row],[Ist_AT]],IFERROR(_xlfn.AGGREGATE(14,6,tbl_BT[Datum]/((tbl_BT[Datum]&lt;tbl_BT[[#This Row],[Datum]])*tbl_BT[Ist_Frei]),1),""),"")</f>
        <v>45116</v>
      </c>
      <c r="H201" s="3">
        <f>IF(tbl_BT[[#This Row],[Ist_AT]],IFERROR(_xlfn.AGGREGATE(15,6,tbl_BT[Datum]/((tbl_BT[Datum]&gt;tbl_BT[[#This Row],[Datum]])*tbl_BT[Ist_Frei]),1),""),"")</f>
        <v>45122</v>
      </c>
      <c r="I201" s="7">
        <f>IFERROR(tbl_BT[[#This Row],[AT_frei_nach]]-tbl_BT[[#This Row],[AT_frei_vor]]-1,"")</f>
        <v>5</v>
      </c>
      <c r="J201" t="b">
        <f>OR(tbl_BT[[#This Row],[Ist_Frei]],tbl_BT[[#This Row],[AT_Anzahl]]=1)</f>
        <v>0</v>
      </c>
      <c r="K201" s="1" t="str">
        <f>IF(tbl_BT[[#This Row],[Ist_BT_Prüfung]],IFERROR(_xlfn.AGGREGATE(14,6,tbl_BT[Datum]/((tbl_BT[Datum]&lt;tbl_BT[[#This Row],[Datum]])*NOT(tbl_BT[Ist_BT_Prüfung])),1),""),"")</f>
        <v/>
      </c>
      <c r="L201" s="1" t="str">
        <f>IF(tbl_BT[[#This Row],[Ist_BT_Prüfung]],IFERROR(_xlfn.AGGREGATE(15,6,tbl_BT[Datum]/((tbl_BT[Datum]&gt;tbl_BT[[#This Row],[Datum]])*NOT(tbl_BT[Ist_BT_Prüfung])),1),""),"")</f>
        <v/>
      </c>
      <c r="M201" s="2" t="str">
        <f>IF(tbl_BT[[#This Row],[Ist_BT_Prüfung]],COUNTIFS(tbl_BT[Datum],"&gt;"&amp;tbl_BT[[#This Row],[BT_AT_vor]],tbl_BT[Datum],"&lt;"&amp;tbl_BT[[#This Row],[BT_AT_nach]],tbl_BT[Ist_AT],TRUE),"")</f>
        <v/>
      </c>
      <c r="N201" t="b">
        <f>AND(tbl_BT[[#This Row],[Ist_BT_Prüfung]],tbl_BT[[#This Row],[BT_AT_Anzahl]]&gt;0)</f>
        <v>0</v>
      </c>
      <c r="O201" t="b">
        <f>AND(tbl_BT[[#This Row],[Ist_BT_Ergebnis]],tbl_BT[[#This Row],[Ist_AT]])</f>
        <v>0</v>
      </c>
    </row>
    <row r="202" spans="1:15" x14ac:dyDescent="0.3">
      <c r="A202" s="3">
        <v>45122</v>
      </c>
      <c r="B202">
        <f>WEEKDAY(tbl_BT[[#This Row],[Datum]],2)</f>
        <v>6</v>
      </c>
      <c r="C202" t="b">
        <f>COUNTIFS(tbl_FT[Datum],tbl_BT[[#This Row],[Datum]])&gt;0</f>
        <v>0</v>
      </c>
      <c r="D202" t="str">
        <f>IF(tbl_BT[[#This Row],[Ist_FT]],INDEX(tbl_FT[Bezeichner],MATCH(tbl_BT[[#This Row],[Datum]],tbl_FT[Datum],0)),"")</f>
        <v/>
      </c>
      <c r="E202" s="6" t="b">
        <f>AND(tbl_BT[[#This Row],[Wochentag]]&lt;=5,NOT(tbl_BT[[#This Row],[Ist_FT]]))</f>
        <v>0</v>
      </c>
      <c r="F202" s="6" t="b">
        <f>NOT(tbl_BT[[#This Row],[Ist_AT]])</f>
        <v>1</v>
      </c>
      <c r="G202" s="3" t="str">
        <f>IF(tbl_BT[[#This Row],[Ist_AT]],IFERROR(_xlfn.AGGREGATE(14,6,tbl_BT[Datum]/((tbl_BT[Datum]&lt;tbl_BT[[#This Row],[Datum]])*tbl_BT[Ist_Frei]),1),""),"")</f>
        <v/>
      </c>
      <c r="H202" s="3" t="str">
        <f>IF(tbl_BT[[#This Row],[Ist_AT]],IFERROR(_xlfn.AGGREGATE(15,6,tbl_BT[Datum]/((tbl_BT[Datum]&gt;tbl_BT[[#This Row],[Datum]])*tbl_BT[Ist_Frei]),1),""),"")</f>
        <v/>
      </c>
      <c r="I202" s="7" t="str">
        <f>IFERROR(tbl_BT[[#This Row],[AT_frei_nach]]-tbl_BT[[#This Row],[AT_frei_vor]]-1,"")</f>
        <v/>
      </c>
      <c r="J202" t="b">
        <f>OR(tbl_BT[[#This Row],[Ist_Frei]],tbl_BT[[#This Row],[AT_Anzahl]]=1)</f>
        <v>1</v>
      </c>
      <c r="K202" s="1">
        <f>IF(tbl_BT[[#This Row],[Ist_BT_Prüfung]],IFERROR(_xlfn.AGGREGATE(14,6,tbl_BT[Datum]/((tbl_BT[Datum]&lt;tbl_BT[[#This Row],[Datum]])*NOT(tbl_BT[Ist_BT_Prüfung])),1),""),"")</f>
        <v>45121</v>
      </c>
      <c r="L202" s="1">
        <f>IF(tbl_BT[[#This Row],[Ist_BT_Prüfung]],IFERROR(_xlfn.AGGREGATE(15,6,tbl_BT[Datum]/((tbl_BT[Datum]&gt;tbl_BT[[#This Row],[Datum]])*NOT(tbl_BT[Ist_BT_Prüfung])),1),""),"")</f>
        <v>45124</v>
      </c>
      <c r="M202" s="2">
        <f>IF(tbl_BT[[#This Row],[Ist_BT_Prüfung]],COUNTIFS(tbl_BT[Datum],"&gt;"&amp;tbl_BT[[#This Row],[BT_AT_vor]],tbl_BT[Datum],"&lt;"&amp;tbl_BT[[#This Row],[BT_AT_nach]],tbl_BT[Ist_AT],TRUE),"")</f>
        <v>0</v>
      </c>
      <c r="N202" t="b">
        <f>AND(tbl_BT[[#This Row],[Ist_BT_Prüfung]],tbl_BT[[#This Row],[BT_AT_Anzahl]]&gt;0)</f>
        <v>0</v>
      </c>
      <c r="O202" t="b">
        <f>AND(tbl_BT[[#This Row],[Ist_BT_Ergebnis]],tbl_BT[[#This Row],[Ist_AT]])</f>
        <v>0</v>
      </c>
    </row>
    <row r="203" spans="1:15" x14ac:dyDescent="0.3">
      <c r="A203" s="3">
        <v>45123</v>
      </c>
      <c r="B203">
        <f>WEEKDAY(tbl_BT[[#This Row],[Datum]],2)</f>
        <v>7</v>
      </c>
      <c r="C203" t="b">
        <f>COUNTIFS(tbl_FT[Datum],tbl_BT[[#This Row],[Datum]])&gt;0</f>
        <v>0</v>
      </c>
      <c r="D203" t="str">
        <f>IF(tbl_BT[[#This Row],[Ist_FT]],INDEX(tbl_FT[Bezeichner],MATCH(tbl_BT[[#This Row],[Datum]],tbl_FT[Datum],0)),"")</f>
        <v/>
      </c>
      <c r="E203" s="6" t="b">
        <f>AND(tbl_BT[[#This Row],[Wochentag]]&lt;=5,NOT(tbl_BT[[#This Row],[Ist_FT]]))</f>
        <v>0</v>
      </c>
      <c r="F203" s="6" t="b">
        <f>NOT(tbl_BT[[#This Row],[Ist_AT]])</f>
        <v>1</v>
      </c>
      <c r="G203" s="3" t="str">
        <f>IF(tbl_BT[[#This Row],[Ist_AT]],IFERROR(_xlfn.AGGREGATE(14,6,tbl_BT[Datum]/((tbl_BT[Datum]&lt;tbl_BT[[#This Row],[Datum]])*tbl_BT[Ist_Frei]),1),""),"")</f>
        <v/>
      </c>
      <c r="H203" s="3" t="str">
        <f>IF(tbl_BT[[#This Row],[Ist_AT]],IFERROR(_xlfn.AGGREGATE(15,6,tbl_BT[Datum]/((tbl_BT[Datum]&gt;tbl_BT[[#This Row],[Datum]])*tbl_BT[Ist_Frei]),1),""),"")</f>
        <v/>
      </c>
      <c r="I203" s="7" t="str">
        <f>IFERROR(tbl_BT[[#This Row],[AT_frei_nach]]-tbl_BT[[#This Row],[AT_frei_vor]]-1,"")</f>
        <v/>
      </c>
      <c r="J203" t="b">
        <f>OR(tbl_BT[[#This Row],[Ist_Frei]],tbl_BT[[#This Row],[AT_Anzahl]]=1)</f>
        <v>1</v>
      </c>
      <c r="K203" s="1">
        <f>IF(tbl_BT[[#This Row],[Ist_BT_Prüfung]],IFERROR(_xlfn.AGGREGATE(14,6,tbl_BT[Datum]/((tbl_BT[Datum]&lt;tbl_BT[[#This Row],[Datum]])*NOT(tbl_BT[Ist_BT_Prüfung])),1),""),"")</f>
        <v>45121</v>
      </c>
      <c r="L203" s="1">
        <f>IF(tbl_BT[[#This Row],[Ist_BT_Prüfung]],IFERROR(_xlfn.AGGREGATE(15,6,tbl_BT[Datum]/((tbl_BT[Datum]&gt;tbl_BT[[#This Row],[Datum]])*NOT(tbl_BT[Ist_BT_Prüfung])),1),""),"")</f>
        <v>45124</v>
      </c>
      <c r="M203" s="2">
        <f>IF(tbl_BT[[#This Row],[Ist_BT_Prüfung]],COUNTIFS(tbl_BT[Datum],"&gt;"&amp;tbl_BT[[#This Row],[BT_AT_vor]],tbl_BT[Datum],"&lt;"&amp;tbl_BT[[#This Row],[BT_AT_nach]],tbl_BT[Ist_AT],TRUE),"")</f>
        <v>0</v>
      </c>
      <c r="N203" t="b">
        <f>AND(tbl_BT[[#This Row],[Ist_BT_Prüfung]],tbl_BT[[#This Row],[BT_AT_Anzahl]]&gt;0)</f>
        <v>0</v>
      </c>
      <c r="O203" t="b">
        <f>AND(tbl_BT[[#This Row],[Ist_BT_Ergebnis]],tbl_BT[[#This Row],[Ist_AT]])</f>
        <v>0</v>
      </c>
    </row>
    <row r="204" spans="1:15" x14ac:dyDescent="0.3">
      <c r="A204" s="3">
        <v>45124</v>
      </c>
      <c r="B204">
        <f>WEEKDAY(tbl_BT[[#This Row],[Datum]],2)</f>
        <v>1</v>
      </c>
      <c r="C204" t="b">
        <f>COUNTIFS(tbl_FT[Datum],tbl_BT[[#This Row],[Datum]])&gt;0</f>
        <v>0</v>
      </c>
      <c r="D204" t="str">
        <f>IF(tbl_BT[[#This Row],[Ist_FT]],INDEX(tbl_FT[Bezeichner],MATCH(tbl_BT[[#This Row],[Datum]],tbl_FT[Datum],0)),"")</f>
        <v/>
      </c>
      <c r="E204" s="6" t="b">
        <f>AND(tbl_BT[[#This Row],[Wochentag]]&lt;=5,NOT(tbl_BT[[#This Row],[Ist_FT]]))</f>
        <v>1</v>
      </c>
      <c r="F204" s="6" t="b">
        <f>NOT(tbl_BT[[#This Row],[Ist_AT]])</f>
        <v>0</v>
      </c>
      <c r="G204" s="3">
        <f>IF(tbl_BT[[#This Row],[Ist_AT]],IFERROR(_xlfn.AGGREGATE(14,6,tbl_BT[Datum]/((tbl_BT[Datum]&lt;tbl_BT[[#This Row],[Datum]])*tbl_BT[Ist_Frei]),1),""),"")</f>
        <v>45123</v>
      </c>
      <c r="H204" s="3">
        <f>IF(tbl_BT[[#This Row],[Ist_AT]],IFERROR(_xlfn.AGGREGATE(15,6,tbl_BT[Datum]/((tbl_BT[Datum]&gt;tbl_BT[[#This Row],[Datum]])*tbl_BT[Ist_Frei]),1),""),"")</f>
        <v>45129</v>
      </c>
      <c r="I204" s="7">
        <f>IFERROR(tbl_BT[[#This Row],[AT_frei_nach]]-tbl_BT[[#This Row],[AT_frei_vor]]-1,"")</f>
        <v>5</v>
      </c>
      <c r="J204" t="b">
        <f>OR(tbl_BT[[#This Row],[Ist_Frei]],tbl_BT[[#This Row],[AT_Anzahl]]=1)</f>
        <v>0</v>
      </c>
      <c r="K204" s="1" t="str">
        <f>IF(tbl_BT[[#This Row],[Ist_BT_Prüfung]],IFERROR(_xlfn.AGGREGATE(14,6,tbl_BT[Datum]/((tbl_BT[Datum]&lt;tbl_BT[[#This Row],[Datum]])*NOT(tbl_BT[Ist_BT_Prüfung])),1),""),"")</f>
        <v/>
      </c>
      <c r="L204" s="1" t="str">
        <f>IF(tbl_BT[[#This Row],[Ist_BT_Prüfung]],IFERROR(_xlfn.AGGREGATE(15,6,tbl_BT[Datum]/((tbl_BT[Datum]&gt;tbl_BT[[#This Row],[Datum]])*NOT(tbl_BT[Ist_BT_Prüfung])),1),""),"")</f>
        <v/>
      </c>
      <c r="M204" s="2" t="str">
        <f>IF(tbl_BT[[#This Row],[Ist_BT_Prüfung]],COUNTIFS(tbl_BT[Datum],"&gt;"&amp;tbl_BT[[#This Row],[BT_AT_vor]],tbl_BT[Datum],"&lt;"&amp;tbl_BT[[#This Row],[BT_AT_nach]],tbl_BT[Ist_AT],TRUE),"")</f>
        <v/>
      </c>
      <c r="N204" t="b">
        <f>AND(tbl_BT[[#This Row],[Ist_BT_Prüfung]],tbl_BT[[#This Row],[BT_AT_Anzahl]]&gt;0)</f>
        <v>0</v>
      </c>
      <c r="O204" t="b">
        <f>AND(tbl_BT[[#This Row],[Ist_BT_Ergebnis]],tbl_BT[[#This Row],[Ist_AT]])</f>
        <v>0</v>
      </c>
    </row>
    <row r="205" spans="1:15" x14ac:dyDescent="0.3">
      <c r="A205" s="3">
        <v>45125</v>
      </c>
      <c r="B205">
        <f>WEEKDAY(tbl_BT[[#This Row],[Datum]],2)</f>
        <v>2</v>
      </c>
      <c r="C205" t="b">
        <f>COUNTIFS(tbl_FT[Datum],tbl_BT[[#This Row],[Datum]])&gt;0</f>
        <v>0</v>
      </c>
      <c r="D205" t="str">
        <f>IF(tbl_BT[[#This Row],[Ist_FT]],INDEX(tbl_FT[Bezeichner],MATCH(tbl_BT[[#This Row],[Datum]],tbl_FT[Datum],0)),"")</f>
        <v/>
      </c>
      <c r="E205" s="6" t="b">
        <f>AND(tbl_BT[[#This Row],[Wochentag]]&lt;=5,NOT(tbl_BT[[#This Row],[Ist_FT]]))</f>
        <v>1</v>
      </c>
      <c r="F205" s="6" t="b">
        <f>NOT(tbl_BT[[#This Row],[Ist_AT]])</f>
        <v>0</v>
      </c>
      <c r="G205" s="3">
        <f>IF(tbl_BT[[#This Row],[Ist_AT]],IFERROR(_xlfn.AGGREGATE(14,6,tbl_BT[Datum]/((tbl_BT[Datum]&lt;tbl_BT[[#This Row],[Datum]])*tbl_BT[Ist_Frei]),1),""),"")</f>
        <v>45123</v>
      </c>
      <c r="H205" s="3">
        <f>IF(tbl_BT[[#This Row],[Ist_AT]],IFERROR(_xlfn.AGGREGATE(15,6,tbl_BT[Datum]/((tbl_BT[Datum]&gt;tbl_BT[[#This Row],[Datum]])*tbl_BT[Ist_Frei]),1),""),"")</f>
        <v>45129</v>
      </c>
      <c r="I205" s="7">
        <f>IFERROR(tbl_BT[[#This Row],[AT_frei_nach]]-tbl_BT[[#This Row],[AT_frei_vor]]-1,"")</f>
        <v>5</v>
      </c>
      <c r="J205" t="b">
        <f>OR(tbl_BT[[#This Row],[Ist_Frei]],tbl_BT[[#This Row],[AT_Anzahl]]=1)</f>
        <v>0</v>
      </c>
      <c r="K205" s="1" t="str">
        <f>IF(tbl_BT[[#This Row],[Ist_BT_Prüfung]],IFERROR(_xlfn.AGGREGATE(14,6,tbl_BT[Datum]/((tbl_BT[Datum]&lt;tbl_BT[[#This Row],[Datum]])*NOT(tbl_BT[Ist_BT_Prüfung])),1),""),"")</f>
        <v/>
      </c>
      <c r="L205" s="1" t="str">
        <f>IF(tbl_BT[[#This Row],[Ist_BT_Prüfung]],IFERROR(_xlfn.AGGREGATE(15,6,tbl_BT[Datum]/((tbl_BT[Datum]&gt;tbl_BT[[#This Row],[Datum]])*NOT(tbl_BT[Ist_BT_Prüfung])),1),""),"")</f>
        <v/>
      </c>
      <c r="M205" s="2" t="str">
        <f>IF(tbl_BT[[#This Row],[Ist_BT_Prüfung]],COUNTIFS(tbl_BT[Datum],"&gt;"&amp;tbl_BT[[#This Row],[BT_AT_vor]],tbl_BT[Datum],"&lt;"&amp;tbl_BT[[#This Row],[BT_AT_nach]],tbl_BT[Ist_AT],TRUE),"")</f>
        <v/>
      </c>
      <c r="N205" t="b">
        <f>AND(tbl_BT[[#This Row],[Ist_BT_Prüfung]],tbl_BT[[#This Row],[BT_AT_Anzahl]]&gt;0)</f>
        <v>0</v>
      </c>
      <c r="O205" t="b">
        <f>AND(tbl_BT[[#This Row],[Ist_BT_Ergebnis]],tbl_BT[[#This Row],[Ist_AT]])</f>
        <v>0</v>
      </c>
    </row>
    <row r="206" spans="1:15" x14ac:dyDescent="0.3">
      <c r="A206" s="3">
        <v>45126</v>
      </c>
      <c r="B206">
        <f>WEEKDAY(tbl_BT[[#This Row],[Datum]],2)</f>
        <v>3</v>
      </c>
      <c r="C206" t="b">
        <f>COUNTIFS(tbl_FT[Datum],tbl_BT[[#This Row],[Datum]])&gt;0</f>
        <v>0</v>
      </c>
      <c r="D206" t="str">
        <f>IF(tbl_BT[[#This Row],[Ist_FT]],INDEX(tbl_FT[Bezeichner],MATCH(tbl_BT[[#This Row],[Datum]],tbl_FT[Datum],0)),"")</f>
        <v/>
      </c>
      <c r="E206" s="6" t="b">
        <f>AND(tbl_BT[[#This Row],[Wochentag]]&lt;=5,NOT(tbl_BT[[#This Row],[Ist_FT]]))</f>
        <v>1</v>
      </c>
      <c r="F206" s="6" t="b">
        <f>NOT(tbl_BT[[#This Row],[Ist_AT]])</f>
        <v>0</v>
      </c>
      <c r="G206" s="3">
        <f>IF(tbl_BT[[#This Row],[Ist_AT]],IFERROR(_xlfn.AGGREGATE(14,6,tbl_BT[Datum]/((tbl_BT[Datum]&lt;tbl_BT[[#This Row],[Datum]])*tbl_BT[Ist_Frei]),1),""),"")</f>
        <v>45123</v>
      </c>
      <c r="H206" s="3">
        <f>IF(tbl_BT[[#This Row],[Ist_AT]],IFERROR(_xlfn.AGGREGATE(15,6,tbl_BT[Datum]/((tbl_BT[Datum]&gt;tbl_BT[[#This Row],[Datum]])*tbl_BT[Ist_Frei]),1),""),"")</f>
        <v>45129</v>
      </c>
      <c r="I206" s="7">
        <f>IFERROR(tbl_BT[[#This Row],[AT_frei_nach]]-tbl_BT[[#This Row],[AT_frei_vor]]-1,"")</f>
        <v>5</v>
      </c>
      <c r="J206" t="b">
        <f>OR(tbl_BT[[#This Row],[Ist_Frei]],tbl_BT[[#This Row],[AT_Anzahl]]=1)</f>
        <v>0</v>
      </c>
      <c r="K206" s="1" t="str">
        <f>IF(tbl_BT[[#This Row],[Ist_BT_Prüfung]],IFERROR(_xlfn.AGGREGATE(14,6,tbl_BT[Datum]/((tbl_BT[Datum]&lt;tbl_BT[[#This Row],[Datum]])*NOT(tbl_BT[Ist_BT_Prüfung])),1),""),"")</f>
        <v/>
      </c>
      <c r="L206" s="1" t="str">
        <f>IF(tbl_BT[[#This Row],[Ist_BT_Prüfung]],IFERROR(_xlfn.AGGREGATE(15,6,tbl_BT[Datum]/((tbl_BT[Datum]&gt;tbl_BT[[#This Row],[Datum]])*NOT(tbl_BT[Ist_BT_Prüfung])),1),""),"")</f>
        <v/>
      </c>
      <c r="M206" s="2" t="str">
        <f>IF(tbl_BT[[#This Row],[Ist_BT_Prüfung]],COUNTIFS(tbl_BT[Datum],"&gt;"&amp;tbl_BT[[#This Row],[BT_AT_vor]],tbl_BT[Datum],"&lt;"&amp;tbl_BT[[#This Row],[BT_AT_nach]],tbl_BT[Ist_AT],TRUE),"")</f>
        <v/>
      </c>
      <c r="N206" t="b">
        <f>AND(tbl_BT[[#This Row],[Ist_BT_Prüfung]],tbl_BT[[#This Row],[BT_AT_Anzahl]]&gt;0)</f>
        <v>0</v>
      </c>
      <c r="O206" t="b">
        <f>AND(tbl_BT[[#This Row],[Ist_BT_Ergebnis]],tbl_BT[[#This Row],[Ist_AT]])</f>
        <v>0</v>
      </c>
    </row>
    <row r="207" spans="1:15" x14ac:dyDescent="0.3">
      <c r="A207" s="3">
        <v>45127</v>
      </c>
      <c r="B207">
        <f>WEEKDAY(tbl_BT[[#This Row],[Datum]],2)</f>
        <v>4</v>
      </c>
      <c r="C207" t="b">
        <f>COUNTIFS(tbl_FT[Datum],tbl_BT[[#This Row],[Datum]])&gt;0</f>
        <v>0</v>
      </c>
      <c r="D207" t="str">
        <f>IF(tbl_BT[[#This Row],[Ist_FT]],INDEX(tbl_FT[Bezeichner],MATCH(tbl_BT[[#This Row],[Datum]],tbl_FT[Datum],0)),"")</f>
        <v/>
      </c>
      <c r="E207" s="6" t="b">
        <f>AND(tbl_BT[[#This Row],[Wochentag]]&lt;=5,NOT(tbl_BT[[#This Row],[Ist_FT]]))</f>
        <v>1</v>
      </c>
      <c r="F207" s="6" t="b">
        <f>NOT(tbl_BT[[#This Row],[Ist_AT]])</f>
        <v>0</v>
      </c>
      <c r="G207" s="3">
        <f>IF(tbl_BT[[#This Row],[Ist_AT]],IFERROR(_xlfn.AGGREGATE(14,6,tbl_BT[Datum]/((tbl_BT[Datum]&lt;tbl_BT[[#This Row],[Datum]])*tbl_BT[Ist_Frei]),1),""),"")</f>
        <v>45123</v>
      </c>
      <c r="H207" s="3">
        <f>IF(tbl_BT[[#This Row],[Ist_AT]],IFERROR(_xlfn.AGGREGATE(15,6,tbl_BT[Datum]/((tbl_BT[Datum]&gt;tbl_BT[[#This Row],[Datum]])*tbl_BT[Ist_Frei]),1),""),"")</f>
        <v>45129</v>
      </c>
      <c r="I207" s="7">
        <f>IFERROR(tbl_BT[[#This Row],[AT_frei_nach]]-tbl_BT[[#This Row],[AT_frei_vor]]-1,"")</f>
        <v>5</v>
      </c>
      <c r="J207" t="b">
        <f>OR(tbl_BT[[#This Row],[Ist_Frei]],tbl_BT[[#This Row],[AT_Anzahl]]=1)</f>
        <v>0</v>
      </c>
      <c r="K207" s="1" t="str">
        <f>IF(tbl_BT[[#This Row],[Ist_BT_Prüfung]],IFERROR(_xlfn.AGGREGATE(14,6,tbl_BT[Datum]/((tbl_BT[Datum]&lt;tbl_BT[[#This Row],[Datum]])*NOT(tbl_BT[Ist_BT_Prüfung])),1),""),"")</f>
        <v/>
      </c>
      <c r="L207" s="1" t="str">
        <f>IF(tbl_BT[[#This Row],[Ist_BT_Prüfung]],IFERROR(_xlfn.AGGREGATE(15,6,tbl_BT[Datum]/((tbl_BT[Datum]&gt;tbl_BT[[#This Row],[Datum]])*NOT(tbl_BT[Ist_BT_Prüfung])),1),""),"")</f>
        <v/>
      </c>
      <c r="M207" s="2" t="str">
        <f>IF(tbl_BT[[#This Row],[Ist_BT_Prüfung]],COUNTIFS(tbl_BT[Datum],"&gt;"&amp;tbl_BT[[#This Row],[BT_AT_vor]],tbl_BT[Datum],"&lt;"&amp;tbl_BT[[#This Row],[BT_AT_nach]],tbl_BT[Ist_AT],TRUE),"")</f>
        <v/>
      </c>
      <c r="N207" t="b">
        <f>AND(tbl_BT[[#This Row],[Ist_BT_Prüfung]],tbl_BT[[#This Row],[BT_AT_Anzahl]]&gt;0)</f>
        <v>0</v>
      </c>
      <c r="O207" t="b">
        <f>AND(tbl_BT[[#This Row],[Ist_BT_Ergebnis]],tbl_BT[[#This Row],[Ist_AT]])</f>
        <v>0</v>
      </c>
    </row>
    <row r="208" spans="1:15" x14ac:dyDescent="0.3">
      <c r="A208" s="3">
        <v>45128</v>
      </c>
      <c r="B208">
        <f>WEEKDAY(tbl_BT[[#This Row],[Datum]],2)</f>
        <v>5</v>
      </c>
      <c r="C208" t="b">
        <f>COUNTIFS(tbl_FT[Datum],tbl_BT[[#This Row],[Datum]])&gt;0</f>
        <v>0</v>
      </c>
      <c r="D208" t="str">
        <f>IF(tbl_BT[[#This Row],[Ist_FT]],INDEX(tbl_FT[Bezeichner],MATCH(tbl_BT[[#This Row],[Datum]],tbl_FT[Datum],0)),"")</f>
        <v/>
      </c>
      <c r="E208" s="6" t="b">
        <f>AND(tbl_BT[[#This Row],[Wochentag]]&lt;=5,NOT(tbl_BT[[#This Row],[Ist_FT]]))</f>
        <v>1</v>
      </c>
      <c r="F208" s="6" t="b">
        <f>NOT(tbl_BT[[#This Row],[Ist_AT]])</f>
        <v>0</v>
      </c>
      <c r="G208" s="3">
        <f>IF(tbl_BT[[#This Row],[Ist_AT]],IFERROR(_xlfn.AGGREGATE(14,6,tbl_BT[Datum]/((tbl_BT[Datum]&lt;tbl_BT[[#This Row],[Datum]])*tbl_BT[Ist_Frei]),1),""),"")</f>
        <v>45123</v>
      </c>
      <c r="H208" s="3">
        <f>IF(tbl_BT[[#This Row],[Ist_AT]],IFERROR(_xlfn.AGGREGATE(15,6,tbl_BT[Datum]/((tbl_BT[Datum]&gt;tbl_BT[[#This Row],[Datum]])*tbl_BT[Ist_Frei]),1),""),"")</f>
        <v>45129</v>
      </c>
      <c r="I208" s="7">
        <f>IFERROR(tbl_BT[[#This Row],[AT_frei_nach]]-tbl_BT[[#This Row],[AT_frei_vor]]-1,"")</f>
        <v>5</v>
      </c>
      <c r="J208" t="b">
        <f>OR(tbl_BT[[#This Row],[Ist_Frei]],tbl_BT[[#This Row],[AT_Anzahl]]=1)</f>
        <v>0</v>
      </c>
      <c r="K208" s="1" t="str">
        <f>IF(tbl_BT[[#This Row],[Ist_BT_Prüfung]],IFERROR(_xlfn.AGGREGATE(14,6,tbl_BT[Datum]/((tbl_BT[Datum]&lt;tbl_BT[[#This Row],[Datum]])*NOT(tbl_BT[Ist_BT_Prüfung])),1),""),"")</f>
        <v/>
      </c>
      <c r="L208" s="1" t="str">
        <f>IF(tbl_BT[[#This Row],[Ist_BT_Prüfung]],IFERROR(_xlfn.AGGREGATE(15,6,tbl_BT[Datum]/((tbl_BT[Datum]&gt;tbl_BT[[#This Row],[Datum]])*NOT(tbl_BT[Ist_BT_Prüfung])),1),""),"")</f>
        <v/>
      </c>
      <c r="M208" s="2" t="str">
        <f>IF(tbl_BT[[#This Row],[Ist_BT_Prüfung]],COUNTIFS(tbl_BT[Datum],"&gt;"&amp;tbl_BT[[#This Row],[BT_AT_vor]],tbl_BT[Datum],"&lt;"&amp;tbl_BT[[#This Row],[BT_AT_nach]],tbl_BT[Ist_AT],TRUE),"")</f>
        <v/>
      </c>
      <c r="N208" t="b">
        <f>AND(tbl_BT[[#This Row],[Ist_BT_Prüfung]],tbl_BT[[#This Row],[BT_AT_Anzahl]]&gt;0)</f>
        <v>0</v>
      </c>
      <c r="O208" t="b">
        <f>AND(tbl_BT[[#This Row],[Ist_BT_Ergebnis]],tbl_BT[[#This Row],[Ist_AT]])</f>
        <v>0</v>
      </c>
    </row>
    <row r="209" spans="1:15" x14ac:dyDescent="0.3">
      <c r="A209" s="3">
        <v>45129</v>
      </c>
      <c r="B209">
        <f>WEEKDAY(tbl_BT[[#This Row],[Datum]],2)</f>
        <v>6</v>
      </c>
      <c r="C209" t="b">
        <f>COUNTIFS(tbl_FT[Datum],tbl_BT[[#This Row],[Datum]])&gt;0</f>
        <v>0</v>
      </c>
      <c r="D209" t="str">
        <f>IF(tbl_BT[[#This Row],[Ist_FT]],INDEX(tbl_FT[Bezeichner],MATCH(tbl_BT[[#This Row],[Datum]],tbl_FT[Datum],0)),"")</f>
        <v/>
      </c>
      <c r="E209" s="6" t="b">
        <f>AND(tbl_BT[[#This Row],[Wochentag]]&lt;=5,NOT(tbl_BT[[#This Row],[Ist_FT]]))</f>
        <v>0</v>
      </c>
      <c r="F209" s="6" t="b">
        <f>NOT(tbl_BT[[#This Row],[Ist_AT]])</f>
        <v>1</v>
      </c>
      <c r="G209" s="3" t="str">
        <f>IF(tbl_BT[[#This Row],[Ist_AT]],IFERROR(_xlfn.AGGREGATE(14,6,tbl_BT[Datum]/((tbl_BT[Datum]&lt;tbl_BT[[#This Row],[Datum]])*tbl_BT[Ist_Frei]),1),""),"")</f>
        <v/>
      </c>
      <c r="H209" s="3" t="str">
        <f>IF(tbl_BT[[#This Row],[Ist_AT]],IFERROR(_xlfn.AGGREGATE(15,6,tbl_BT[Datum]/((tbl_BT[Datum]&gt;tbl_BT[[#This Row],[Datum]])*tbl_BT[Ist_Frei]),1),""),"")</f>
        <v/>
      </c>
      <c r="I209" s="7" t="str">
        <f>IFERROR(tbl_BT[[#This Row],[AT_frei_nach]]-tbl_BT[[#This Row],[AT_frei_vor]]-1,"")</f>
        <v/>
      </c>
      <c r="J209" t="b">
        <f>OR(tbl_BT[[#This Row],[Ist_Frei]],tbl_BT[[#This Row],[AT_Anzahl]]=1)</f>
        <v>1</v>
      </c>
      <c r="K209" s="1">
        <f>IF(tbl_BT[[#This Row],[Ist_BT_Prüfung]],IFERROR(_xlfn.AGGREGATE(14,6,tbl_BT[Datum]/((tbl_BT[Datum]&lt;tbl_BT[[#This Row],[Datum]])*NOT(tbl_BT[Ist_BT_Prüfung])),1),""),"")</f>
        <v>45128</v>
      </c>
      <c r="L209" s="1">
        <f>IF(tbl_BT[[#This Row],[Ist_BT_Prüfung]],IFERROR(_xlfn.AGGREGATE(15,6,tbl_BT[Datum]/((tbl_BT[Datum]&gt;tbl_BT[[#This Row],[Datum]])*NOT(tbl_BT[Ist_BT_Prüfung])),1),""),"")</f>
        <v>45131</v>
      </c>
      <c r="M209" s="2">
        <f>IF(tbl_BT[[#This Row],[Ist_BT_Prüfung]],COUNTIFS(tbl_BT[Datum],"&gt;"&amp;tbl_BT[[#This Row],[BT_AT_vor]],tbl_BT[Datum],"&lt;"&amp;tbl_BT[[#This Row],[BT_AT_nach]],tbl_BT[Ist_AT],TRUE),"")</f>
        <v>0</v>
      </c>
      <c r="N209" t="b">
        <f>AND(tbl_BT[[#This Row],[Ist_BT_Prüfung]],tbl_BT[[#This Row],[BT_AT_Anzahl]]&gt;0)</f>
        <v>0</v>
      </c>
      <c r="O209" t="b">
        <f>AND(tbl_BT[[#This Row],[Ist_BT_Ergebnis]],tbl_BT[[#This Row],[Ist_AT]])</f>
        <v>0</v>
      </c>
    </row>
    <row r="210" spans="1:15" x14ac:dyDescent="0.3">
      <c r="A210" s="3">
        <v>45130</v>
      </c>
      <c r="B210">
        <f>WEEKDAY(tbl_BT[[#This Row],[Datum]],2)</f>
        <v>7</v>
      </c>
      <c r="C210" t="b">
        <f>COUNTIFS(tbl_FT[Datum],tbl_BT[[#This Row],[Datum]])&gt;0</f>
        <v>0</v>
      </c>
      <c r="D210" t="str">
        <f>IF(tbl_BT[[#This Row],[Ist_FT]],INDEX(tbl_FT[Bezeichner],MATCH(tbl_BT[[#This Row],[Datum]],tbl_FT[Datum],0)),"")</f>
        <v/>
      </c>
      <c r="E210" s="6" t="b">
        <f>AND(tbl_BT[[#This Row],[Wochentag]]&lt;=5,NOT(tbl_BT[[#This Row],[Ist_FT]]))</f>
        <v>0</v>
      </c>
      <c r="F210" s="6" t="b">
        <f>NOT(tbl_BT[[#This Row],[Ist_AT]])</f>
        <v>1</v>
      </c>
      <c r="G210" s="3" t="str">
        <f>IF(tbl_BT[[#This Row],[Ist_AT]],IFERROR(_xlfn.AGGREGATE(14,6,tbl_BT[Datum]/((tbl_BT[Datum]&lt;tbl_BT[[#This Row],[Datum]])*tbl_BT[Ist_Frei]),1),""),"")</f>
        <v/>
      </c>
      <c r="H210" s="3" t="str">
        <f>IF(tbl_BT[[#This Row],[Ist_AT]],IFERROR(_xlfn.AGGREGATE(15,6,tbl_BT[Datum]/((tbl_BT[Datum]&gt;tbl_BT[[#This Row],[Datum]])*tbl_BT[Ist_Frei]),1),""),"")</f>
        <v/>
      </c>
      <c r="I210" s="7" t="str">
        <f>IFERROR(tbl_BT[[#This Row],[AT_frei_nach]]-tbl_BT[[#This Row],[AT_frei_vor]]-1,"")</f>
        <v/>
      </c>
      <c r="J210" t="b">
        <f>OR(tbl_BT[[#This Row],[Ist_Frei]],tbl_BT[[#This Row],[AT_Anzahl]]=1)</f>
        <v>1</v>
      </c>
      <c r="K210" s="1">
        <f>IF(tbl_BT[[#This Row],[Ist_BT_Prüfung]],IFERROR(_xlfn.AGGREGATE(14,6,tbl_BT[Datum]/((tbl_BT[Datum]&lt;tbl_BT[[#This Row],[Datum]])*NOT(tbl_BT[Ist_BT_Prüfung])),1),""),"")</f>
        <v>45128</v>
      </c>
      <c r="L210" s="1">
        <f>IF(tbl_BT[[#This Row],[Ist_BT_Prüfung]],IFERROR(_xlfn.AGGREGATE(15,6,tbl_BT[Datum]/((tbl_BT[Datum]&gt;tbl_BT[[#This Row],[Datum]])*NOT(tbl_BT[Ist_BT_Prüfung])),1),""),"")</f>
        <v>45131</v>
      </c>
      <c r="M210" s="2">
        <f>IF(tbl_BT[[#This Row],[Ist_BT_Prüfung]],COUNTIFS(tbl_BT[Datum],"&gt;"&amp;tbl_BT[[#This Row],[BT_AT_vor]],tbl_BT[Datum],"&lt;"&amp;tbl_BT[[#This Row],[BT_AT_nach]],tbl_BT[Ist_AT],TRUE),"")</f>
        <v>0</v>
      </c>
      <c r="N210" t="b">
        <f>AND(tbl_BT[[#This Row],[Ist_BT_Prüfung]],tbl_BT[[#This Row],[BT_AT_Anzahl]]&gt;0)</f>
        <v>0</v>
      </c>
      <c r="O210" t="b">
        <f>AND(tbl_BT[[#This Row],[Ist_BT_Ergebnis]],tbl_BT[[#This Row],[Ist_AT]])</f>
        <v>0</v>
      </c>
    </row>
    <row r="211" spans="1:15" x14ac:dyDescent="0.3">
      <c r="A211" s="3">
        <v>45131</v>
      </c>
      <c r="B211">
        <f>WEEKDAY(tbl_BT[[#This Row],[Datum]],2)</f>
        <v>1</v>
      </c>
      <c r="C211" t="b">
        <f>COUNTIFS(tbl_FT[Datum],tbl_BT[[#This Row],[Datum]])&gt;0</f>
        <v>0</v>
      </c>
      <c r="D211" t="str">
        <f>IF(tbl_BT[[#This Row],[Ist_FT]],INDEX(tbl_FT[Bezeichner],MATCH(tbl_BT[[#This Row],[Datum]],tbl_FT[Datum],0)),"")</f>
        <v/>
      </c>
      <c r="E211" s="6" t="b">
        <f>AND(tbl_BT[[#This Row],[Wochentag]]&lt;=5,NOT(tbl_BT[[#This Row],[Ist_FT]]))</f>
        <v>1</v>
      </c>
      <c r="F211" s="6" t="b">
        <f>NOT(tbl_BT[[#This Row],[Ist_AT]])</f>
        <v>0</v>
      </c>
      <c r="G211" s="3">
        <f>IF(tbl_BT[[#This Row],[Ist_AT]],IFERROR(_xlfn.AGGREGATE(14,6,tbl_BT[Datum]/((tbl_BT[Datum]&lt;tbl_BT[[#This Row],[Datum]])*tbl_BT[Ist_Frei]),1),""),"")</f>
        <v>45130</v>
      </c>
      <c r="H211" s="3">
        <f>IF(tbl_BT[[#This Row],[Ist_AT]],IFERROR(_xlfn.AGGREGATE(15,6,tbl_BT[Datum]/((tbl_BT[Datum]&gt;tbl_BT[[#This Row],[Datum]])*tbl_BT[Ist_Frei]),1),""),"")</f>
        <v>45136</v>
      </c>
      <c r="I211" s="7">
        <f>IFERROR(tbl_BT[[#This Row],[AT_frei_nach]]-tbl_BT[[#This Row],[AT_frei_vor]]-1,"")</f>
        <v>5</v>
      </c>
      <c r="J211" t="b">
        <f>OR(tbl_BT[[#This Row],[Ist_Frei]],tbl_BT[[#This Row],[AT_Anzahl]]=1)</f>
        <v>0</v>
      </c>
      <c r="K211" s="1" t="str">
        <f>IF(tbl_BT[[#This Row],[Ist_BT_Prüfung]],IFERROR(_xlfn.AGGREGATE(14,6,tbl_BT[Datum]/((tbl_BT[Datum]&lt;tbl_BT[[#This Row],[Datum]])*NOT(tbl_BT[Ist_BT_Prüfung])),1),""),"")</f>
        <v/>
      </c>
      <c r="L211" s="1" t="str">
        <f>IF(tbl_BT[[#This Row],[Ist_BT_Prüfung]],IFERROR(_xlfn.AGGREGATE(15,6,tbl_BT[Datum]/((tbl_BT[Datum]&gt;tbl_BT[[#This Row],[Datum]])*NOT(tbl_BT[Ist_BT_Prüfung])),1),""),"")</f>
        <v/>
      </c>
      <c r="M211" s="2" t="str">
        <f>IF(tbl_BT[[#This Row],[Ist_BT_Prüfung]],COUNTIFS(tbl_BT[Datum],"&gt;"&amp;tbl_BT[[#This Row],[BT_AT_vor]],tbl_BT[Datum],"&lt;"&amp;tbl_BT[[#This Row],[BT_AT_nach]],tbl_BT[Ist_AT],TRUE),"")</f>
        <v/>
      </c>
      <c r="N211" t="b">
        <f>AND(tbl_BT[[#This Row],[Ist_BT_Prüfung]],tbl_BT[[#This Row],[BT_AT_Anzahl]]&gt;0)</f>
        <v>0</v>
      </c>
      <c r="O211" t="b">
        <f>AND(tbl_BT[[#This Row],[Ist_BT_Ergebnis]],tbl_BT[[#This Row],[Ist_AT]])</f>
        <v>0</v>
      </c>
    </row>
    <row r="212" spans="1:15" x14ac:dyDescent="0.3">
      <c r="A212" s="3">
        <v>45132</v>
      </c>
      <c r="B212">
        <f>WEEKDAY(tbl_BT[[#This Row],[Datum]],2)</f>
        <v>2</v>
      </c>
      <c r="C212" t="b">
        <f>COUNTIFS(tbl_FT[Datum],tbl_BT[[#This Row],[Datum]])&gt;0</f>
        <v>0</v>
      </c>
      <c r="D212" t="str">
        <f>IF(tbl_BT[[#This Row],[Ist_FT]],INDEX(tbl_FT[Bezeichner],MATCH(tbl_BT[[#This Row],[Datum]],tbl_FT[Datum],0)),"")</f>
        <v/>
      </c>
      <c r="E212" s="6" t="b">
        <f>AND(tbl_BT[[#This Row],[Wochentag]]&lt;=5,NOT(tbl_BT[[#This Row],[Ist_FT]]))</f>
        <v>1</v>
      </c>
      <c r="F212" s="6" t="b">
        <f>NOT(tbl_BT[[#This Row],[Ist_AT]])</f>
        <v>0</v>
      </c>
      <c r="G212" s="3">
        <f>IF(tbl_BT[[#This Row],[Ist_AT]],IFERROR(_xlfn.AGGREGATE(14,6,tbl_BT[Datum]/((tbl_BT[Datum]&lt;tbl_BT[[#This Row],[Datum]])*tbl_BT[Ist_Frei]),1),""),"")</f>
        <v>45130</v>
      </c>
      <c r="H212" s="3">
        <f>IF(tbl_BT[[#This Row],[Ist_AT]],IFERROR(_xlfn.AGGREGATE(15,6,tbl_BT[Datum]/((tbl_BT[Datum]&gt;tbl_BT[[#This Row],[Datum]])*tbl_BT[Ist_Frei]),1),""),"")</f>
        <v>45136</v>
      </c>
      <c r="I212" s="7">
        <f>IFERROR(tbl_BT[[#This Row],[AT_frei_nach]]-tbl_BT[[#This Row],[AT_frei_vor]]-1,"")</f>
        <v>5</v>
      </c>
      <c r="J212" t="b">
        <f>OR(tbl_BT[[#This Row],[Ist_Frei]],tbl_BT[[#This Row],[AT_Anzahl]]=1)</f>
        <v>0</v>
      </c>
      <c r="K212" s="1" t="str">
        <f>IF(tbl_BT[[#This Row],[Ist_BT_Prüfung]],IFERROR(_xlfn.AGGREGATE(14,6,tbl_BT[Datum]/((tbl_BT[Datum]&lt;tbl_BT[[#This Row],[Datum]])*NOT(tbl_BT[Ist_BT_Prüfung])),1),""),"")</f>
        <v/>
      </c>
      <c r="L212" s="1" t="str">
        <f>IF(tbl_BT[[#This Row],[Ist_BT_Prüfung]],IFERROR(_xlfn.AGGREGATE(15,6,tbl_BT[Datum]/((tbl_BT[Datum]&gt;tbl_BT[[#This Row],[Datum]])*NOT(tbl_BT[Ist_BT_Prüfung])),1),""),"")</f>
        <v/>
      </c>
      <c r="M212" s="2" t="str">
        <f>IF(tbl_BT[[#This Row],[Ist_BT_Prüfung]],COUNTIFS(tbl_BT[Datum],"&gt;"&amp;tbl_BT[[#This Row],[BT_AT_vor]],tbl_BT[Datum],"&lt;"&amp;tbl_BT[[#This Row],[BT_AT_nach]],tbl_BT[Ist_AT],TRUE),"")</f>
        <v/>
      </c>
      <c r="N212" t="b">
        <f>AND(tbl_BT[[#This Row],[Ist_BT_Prüfung]],tbl_BT[[#This Row],[BT_AT_Anzahl]]&gt;0)</f>
        <v>0</v>
      </c>
      <c r="O212" t="b">
        <f>AND(tbl_BT[[#This Row],[Ist_BT_Ergebnis]],tbl_BT[[#This Row],[Ist_AT]])</f>
        <v>0</v>
      </c>
    </row>
    <row r="213" spans="1:15" x14ac:dyDescent="0.3">
      <c r="A213" s="3">
        <v>45133</v>
      </c>
      <c r="B213">
        <f>WEEKDAY(tbl_BT[[#This Row],[Datum]],2)</f>
        <v>3</v>
      </c>
      <c r="C213" t="b">
        <f>COUNTIFS(tbl_FT[Datum],tbl_BT[[#This Row],[Datum]])&gt;0</f>
        <v>0</v>
      </c>
      <c r="D213" t="str">
        <f>IF(tbl_BT[[#This Row],[Ist_FT]],INDEX(tbl_FT[Bezeichner],MATCH(tbl_BT[[#This Row],[Datum]],tbl_FT[Datum],0)),"")</f>
        <v/>
      </c>
      <c r="E213" s="6" t="b">
        <f>AND(tbl_BT[[#This Row],[Wochentag]]&lt;=5,NOT(tbl_BT[[#This Row],[Ist_FT]]))</f>
        <v>1</v>
      </c>
      <c r="F213" s="6" t="b">
        <f>NOT(tbl_BT[[#This Row],[Ist_AT]])</f>
        <v>0</v>
      </c>
      <c r="G213" s="3">
        <f>IF(tbl_BT[[#This Row],[Ist_AT]],IFERROR(_xlfn.AGGREGATE(14,6,tbl_BT[Datum]/((tbl_BT[Datum]&lt;tbl_BT[[#This Row],[Datum]])*tbl_BT[Ist_Frei]),1),""),"")</f>
        <v>45130</v>
      </c>
      <c r="H213" s="3">
        <f>IF(tbl_BT[[#This Row],[Ist_AT]],IFERROR(_xlfn.AGGREGATE(15,6,tbl_BT[Datum]/((tbl_BT[Datum]&gt;tbl_BT[[#This Row],[Datum]])*tbl_BT[Ist_Frei]),1),""),"")</f>
        <v>45136</v>
      </c>
      <c r="I213" s="7">
        <f>IFERROR(tbl_BT[[#This Row],[AT_frei_nach]]-tbl_BT[[#This Row],[AT_frei_vor]]-1,"")</f>
        <v>5</v>
      </c>
      <c r="J213" t="b">
        <f>OR(tbl_BT[[#This Row],[Ist_Frei]],tbl_BT[[#This Row],[AT_Anzahl]]=1)</f>
        <v>0</v>
      </c>
      <c r="K213" s="1" t="str">
        <f>IF(tbl_BT[[#This Row],[Ist_BT_Prüfung]],IFERROR(_xlfn.AGGREGATE(14,6,tbl_BT[Datum]/((tbl_BT[Datum]&lt;tbl_BT[[#This Row],[Datum]])*NOT(tbl_BT[Ist_BT_Prüfung])),1),""),"")</f>
        <v/>
      </c>
      <c r="L213" s="1" t="str">
        <f>IF(tbl_BT[[#This Row],[Ist_BT_Prüfung]],IFERROR(_xlfn.AGGREGATE(15,6,tbl_BT[Datum]/((tbl_BT[Datum]&gt;tbl_BT[[#This Row],[Datum]])*NOT(tbl_BT[Ist_BT_Prüfung])),1),""),"")</f>
        <v/>
      </c>
      <c r="M213" s="2" t="str">
        <f>IF(tbl_BT[[#This Row],[Ist_BT_Prüfung]],COUNTIFS(tbl_BT[Datum],"&gt;"&amp;tbl_BT[[#This Row],[BT_AT_vor]],tbl_BT[Datum],"&lt;"&amp;tbl_BT[[#This Row],[BT_AT_nach]],tbl_BT[Ist_AT],TRUE),"")</f>
        <v/>
      </c>
      <c r="N213" t="b">
        <f>AND(tbl_BT[[#This Row],[Ist_BT_Prüfung]],tbl_BT[[#This Row],[BT_AT_Anzahl]]&gt;0)</f>
        <v>0</v>
      </c>
      <c r="O213" t="b">
        <f>AND(tbl_BT[[#This Row],[Ist_BT_Ergebnis]],tbl_BT[[#This Row],[Ist_AT]])</f>
        <v>0</v>
      </c>
    </row>
    <row r="214" spans="1:15" x14ac:dyDescent="0.3">
      <c r="A214" s="3">
        <v>45134</v>
      </c>
      <c r="B214">
        <f>WEEKDAY(tbl_BT[[#This Row],[Datum]],2)</f>
        <v>4</v>
      </c>
      <c r="C214" t="b">
        <f>COUNTIFS(tbl_FT[Datum],tbl_BT[[#This Row],[Datum]])&gt;0</f>
        <v>0</v>
      </c>
      <c r="D214" t="str">
        <f>IF(tbl_BT[[#This Row],[Ist_FT]],INDEX(tbl_FT[Bezeichner],MATCH(tbl_BT[[#This Row],[Datum]],tbl_FT[Datum],0)),"")</f>
        <v/>
      </c>
      <c r="E214" s="6" t="b">
        <f>AND(tbl_BT[[#This Row],[Wochentag]]&lt;=5,NOT(tbl_BT[[#This Row],[Ist_FT]]))</f>
        <v>1</v>
      </c>
      <c r="F214" s="6" t="b">
        <f>NOT(tbl_BT[[#This Row],[Ist_AT]])</f>
        <v>0</v>
      </c>
      <c r="G214" s="3">
        <f>IF(tbl_BT[[#This Row],[Ist_AT]],IFERROR(_xlfn.AGGREGATE(14,6,tbl_BT[Datum]/((tbl_BT[Datum]&lt;tbl_BT[[#This Row],[Datum]])*tbl_BT[Ist_Frei]),1),""),"")</f>
        <v>45130</v>
      </c>
      <c r="H214" s="3">
        <f>IF(tbl_BT[[#This Row],[Ist_AT]],IFERROR(_xlfn.AGGREGATE(15,6,tbl_BT[Datum]/((tbl_BT[Datum]&gt;tbl_BT[[#This Row],[Datum]])*tbl_BT[Ist_Frei]),1),""),"")</f>
        <v>45136</v>
      </c>
      <c r="I214" s="7">
        <f>IFERROR(tbl_BT[[#This Row],[AT_frei_nach]]-tbl_BT[[#This Row],[AT_frei_vor]]-1,"")</f>
        <v>5</v>
      </c>
      <c r="J214" t="b">
        <f>OR(tbl_BT[[#This Row],[Ist_Frei]],tbl_BT[[#This Row],[AT_Anzahl]]=1)</f>
        <v>0</v>
      </c>
      <c r="K214" s="1" t="str">
        <f>IF(tbl_BT[[#This Row],[Ist_BT_Prüfung]],IFERROR(_xlfn.AGGREGATE(14,6,tbl_BT[Datum]/((tbl_BT[Datum]&lt;tbl_BT[[#This Row],[Datum]])*NOT(tbl_BT[Ist_BT_Prüfung])),1),""),"")</f>
        <v/>
      </c>
      <c r="L214" s="1" t="str">
        <f>IF(tbl_BT[[#This Row],[Ist_BT_Prüfung]],IFERROR(_xlfn.AGGREGATE(15,6,tbl_BT[Datum]/((tbl_BT[Datum]&gt;tbl_BT[[#This Row],[Datum]])*NOT(tbl_BT[Ist_BT_Prüfung])),1),""),"")</f>
        <v/>
      </c>
      <c r="M214" s="2" t="str">
        <f>IF(tbl_BT[[#This Row],[Ist_BT_Prüfung]],COUNTIFS(tbl_BT[Datum],"&gt;"&amp;tbl_BT[[#This Row],[BT_AT_vor]],tbl_BT[Datum],"&lt;"&amp;tbl_BT[[#This Row],[BT_AT_nach]],tbl_BT[Ist_AT],TRUE),"")</f>
        <v/>
      </c>
      <c r="N214" t="b">
        <f>AND(tbl_BT[[#This Row],[Ist_BT_Prüfung]],tbl_BT[[#This Row],[BT_AT_Anzahl]]&gt;0)</f>
        <v>0</v>
      </c>
      <c r="O214" t="b">
        <f>AND(tbl_BT[[#This Row],[Ist_BT_Ergebnis]],tbl_BT[[#This Row],[Ist_AT]])</f>
        <v>0</v>
      </c>
    </row>
    <row r="215" spans="1:15" x14ac:dyDescent="0.3">
      <c r="A215" s="3">
        <v>45135</v>
      </c>
      <c r="B215">
        <f>WEEKDAY(tbl_BT[[#This Row],[Datum]],2)</f>
        <v>5</v>
      </c>
      <c r="C215" t="b">
        <f>COUNTIFS(tbl_FT[Datum],tbl_BT[[#This Row],[Datum]])&gt;0</f>
        <v>0</v>
      </c>
      <c r="D215" t="str">
        <f>IF(tbl_BT[[#This Row],[Ist_FT]],INDEX(tbl_FT[Bezeichner],MATCH(tbl_BT[[#This Row],[Datum]],tbl_FT[Datum],0)),"")</f>
        <v/>
      </c>
      <c r="E215" s="6" t="b">
        <f>AND(tbl_BT[[#This Row],[Wochentag]]&lt;=5,NOT(tbl_BT[[#This Row],[Ist_FT]]))</f>
        <v>1</v>
      </c>
      <c r="F215" s="6" t="b">
        <f>NOT(tbl_BT[[#This Row],[Ist_AT]])</f>
        <v>0</v>
      </c>
      <c r="G215" s="3">
        <f>IF(tbl_BT[[#This Row],[Ist_AT]],IFERROR(_xlfn.AGGREGATE(14,6,tbl_BT[Datum]/((tbl_BT[Datum]&lt;tbl_BT[[#This Row],[Datum]])*tbl_BT[Ist_Frei]),1),""),"")</f>
        <v>45130</v>
      </c>
      <c r="H215" s="3">
        <f>IF(tbl_BT[[#This Row],[Ist_AT]],IFERROR(_xlfn.AGGREGATE(15,6,tbl_BT[Datum]/((tbl_BT[Datum]&gt;tbl_BT[[#This Row],[Datum]])*tbl_BT[Ist_Frei]),1),""),"")</f>
        <v>45136</v>
      </c>
      <c r="I215" s="7">
        <f>IFERROR(tbl_BT[[#This Row],[AT_frei_nach]]-tbl_BT[[#This Row],[AT_frei_vor]]-1,"")</f>
        <v>5</v>
      </c>
      <c r="J215" t="b">
        <f>OR(tbl_BT[[#This Row],[Ist_Frei]],tbl_BT[[#This Row],[AT_Anzahl]]=1)</f>
        <v>0</v>
      </c>
      <c r="K215" s="1" t="str">
        <f>IF(tbl_BT[[#This Row],[Ist_BT_Prüfung]],IFERROR(_xlfn.AGGREGATE(14,6,tbl_BT[Datum]/((tbl_BT[Datum]&lt;tbl_BT[[#This Row],[Datum]])*NOT(tbl_BT[Ist_BT_Prüfung])),1),""),"")</f>
        <v/>
      </c>
      <c r="L215" s="1" t="str">
        <f>IF(tbl_BT[[#This Row],[Ist_BT_Prüfung]],IFERROR(_xlfn.AGGREGATE(15,6,tbl_BT[Datum]/((tbl_BT[Datum]&gt;tbl_BT[[#This Row],[Datum]])*NOT(tbl_BT[Ist_BT_Prüfung])),1),""),"")</f>
        <v/>
      </c>
      <c r="M215" s="2" t="str">
        <f>IF(tbl_BT[[#This Row],[Ist_BT_Prüfung]],COUNTIFS(tbl_BT[Datum],"&gt;"&amp;tbl_BT[[#This Row],[BT_AT_vor]],tbl_BT[Datum],"&lt;"&amp;tbl_BT[[#This Row],[BT_AT_nach]],tbl_BT[Ist_AT],TRUE),"")</f>
        <v/>
      </c>
      <c r="N215" t="b">
        <f>AND(tbl_BT[[#This Row],[Ist_BT_Prüfung]],tbl_BT[[#This Row],[BT_AT_Anzahl]]&gt;0)</f>
        <v>0</v>
      </c>
      <c r="O215" t="b">
        <f>AND(tbl_BT[[#This Row],[Ist_BT_Ergebnis]],tbl_BT[[#This Row],[Ist_AT]])</f>
        <v>0</v>
      </c>
    </row>
    <row r="216" spans="1:15" x14ac:dyDescent="0.3">
      <c r="A216" s="3">
        <v>45136</v>
      </c>
      <c r="B216">
        <f>WEEKDAY(tbl_BT[[#This Row],[Datum]],2)</f>
        <v>6</v>
      </c>
      <c r="C216" t="b">
        <f>COUNTIFS(tbl_FT[Datum],tbl_BT[[#This Row],[Datum]])&gt;0</f>
        <v>0</v>
      </c>
      <c r="D216" t="str">
        <f>IF(tbl_BT[[#This Row],[Ist_FT]],INDEX(tbl_FT[Bezeichner],MATCH(tbl_BT[[#This Row],[Datum]],tbl_FT[Datum],0)),"")</f>
        <v/>
      </c>
      <c r="E216" s="6" t="b">
        <f>AND(tbl_BT[[#This Row],[Wochentag]]&lt;=5,NOT(tbl_BT[[#This Row],[Ist_FT]]))</f>
        <v>0</v>
      </c>
      <c r="F216" s="6" t="b">
        <f>NOT(tbl_BT[[#This Row],[Ist_AT]])</f>
        <v>1</v>
      </c>
      <c r="G216" s="3" t="str">
        <f>IF(tbl_BT[[#This Row],[Ist_AT]],IFERROR(_xlfn.AGGREGATE(14,6,tbl_BT[Datum]/((tbl_BT[Datum]&lt;tbl_BT[[#This Row],[Datum]])*tbl_BT[Ist_Frei]),1),""),"")</f>
        <v/>
      </c>
      <c r="H216" s="3" t="str">
        <f>IF(tbl_BT[[#This Row],[Ist_AT]],IFERROR(_xlfn.AGGREGATE(15,6,tbl_BT[Datum]/((tbl_BT[Datum]&gt;tbl_BT[[#This Row],[Datum]])*tbl_BT[Ist_Frei]),1),""),"")</f>
        <v/>
      </c>
      <c r="I216" s="7" t="str">
        <f>IFERROR(tbl_BT[[#This Row],[AT_frei_nach]]-tbl_BT[[#This Row],[AT_frei_vor]]-1,"")</f>
        <v/>
      </c>
      <c r="J216" t="b">
        <f>OR(tbl_BT[[#This Row],[Ist_Frei]],tbl_BT[[#This Row],[AT_Anzahl]]=1)</f>
        <v>1</v>
      </c>
      <c r="K216" s="1">
        <f>IF(tbl_BT[[#This Row],[Ist_BT_Prüfung]],IFERROR(_xlfn.AGGREGATE(14,6,tbl_BT[Datum]/((tbl_BT[Datum]&lt;tbl_BT[[#This Row],[Datum]])*NOT(tbl_BT[Ist_BT_Prüfung])),1),""),"")</f>
        <v>45135</v>
      </c>
      <c r="L216" s="1">
        <f>IF(tbl_BT[[#This Row],[Ist_BT_Prüfung]],IFERROR(_xlfn.AGGREGATE(15,6,tbl_BT[Datum]/((tbl_BT[Datum]&gt;tbl_BT[[#This Row],[Datum]])*NOT(tbl_BT[Ist_BT_Prüfung])),1),""),"")</f>
        <v>45138</v>
      </c>
      <c r="M216" s="2">
        <f>IF(tbl_BT[[#This Row],[Ist_BT_Prüfung]],COUNTIFS(tbl_BT[Datum],"&gt;"&amp;tbl_BT[[#This Row],[BT_AT_vor]],tbl_BT[Datum],"&lt;"&amp;tbl_BT[[#This Row],[BT_AT_nach]],tbl_BT[Ist_AT],TRUE),"")</f>
        <v>0</v>
      </c>
      <c r="N216" t="b">
        <f>AND(tbl_BT[[#This Row],[Ist_BT_Prüfung]],tbl_BT[[#This Row],[BT_AT_Anzahl]]&gt;0)</f>
        <v>0</v>
      </c>
      <c r="O216" t="b">
        <f>AND(tbl_BT[[#This Row],[Ist_BT_Ergebnis]],tbl_BT[[#This Row],[Ist_AT]])</f>
        <v>0</v>
      </c>
    </row>
    <row r="217" spans="1:15" x14ac:dyDescent="0.3">
      <c r="A217" s="3">
        <v>45137</v>
      </c>
      <c r="B217">
        <f>WEEKDAY(tbl_BT[[#This Row],[Datum]],2)</f>
        <v>7</v>
      </c>
      <c r="C217" t="b">
        <f>COUNTIFS(tbl_FT[Datum],tbl_BT[[#This Row],[Datum]])&gt;0</f>
        <v>0</v>
      </c>
      <c r="D217" t="str">
        <f>IF(tbl_BT[[#This Row],[Ist_FT]],INDEX(tbl_FT[Bezeichner],MATCH(tbl_BT[[#This Row],[Datum]],tbl_FT[Datum],0)),"")</f>
        <v/>
      </c>
      <c r="E217" s="6" t="b">
        <f>AND(tbl_BT[[#This Row],[Wochentag]]&lt;=5,NOT(tbl_BT[[#This Row],[Ist_FT]]))</f>
        <v>0</v>
      </c>
      <c r="F217" s="6" t="b">
        <f>NOT(tbl_BT[[#This Row],[Ist_AT]])</f>
        <v>1</v>
      </c>
      <c r="G217" s="3" t="str">
        <f>IF(tbl_BT[[#This Row],[Ist_AT]],IFERROR(_xlfn.AGGREGATE(14,6,tbl_BT[Datum]/((tbl_BT[Datum]&lt;tbl_BT[[#This Row],[Datum]])*tbl_BT[Ist_Frei]),1),""),"")</f>
        <v/>
      </c>
      <c r="H217" s="3" t="str">
        <f>IF(tbl_BT[[#This Row],[Ist_AT]],IFERROR(_xlfn.AGGREGATE(15,6,tbl_BT[Datum]/((tbl_BT[Datum]&gt;tbl_BT[[#This Row],[Datum]])*tbl_BT[Ist_Frei]),1),""),"")</f>
        <v/>
      </c>
      <c r="I217" s="7" t="str">
        <f>IFERROR(tbl_BT[[#This Row],[AT_frei_nach]]-tbl_BT[[#This Row],[AT_frei_vor]]-1,"")</f>
        <v/>
      </c>
      <c r="J217" t="b">
        <f>OR(tbl_BT[[#This Row],[Ist_Frei]],tbl_BT[[#This Row],[AT_Anzahl]]=1)</f>
        <v>1</v>
      </c>
      <c r="K217" s="1">
        <f>IF(tbl_BT[[#This Row],[Ist_BT_Prüfung]],IFERROR(_xlfn.AGGREGATE(14,6,tbl_BT[Datum]/((tbl_BT[Datum]&lt;tbl_BT[[#This Row],[Datum]])*NOT(tbl_BT[Ist_BT_Prüfung])),1),""),"")</f>
        <v>45135</v>
      </c>
      <c r="L217" s="1">
        <f>IF(tbl_BT[[#This Row],[Ist_BT_Prüfung]],IFERROR(_xlfn.AGGREGATE(15,6,tbl_BT[Datum]/((tbl_BT[Datum]&gt;tbl_BT[[#This Row],[Datum]])*NOT(tbl_BT[Ist_BT_Prüfung])),1),""),"")</f>
        <v>45138</v>
      </c>
      <c r="M217" s="2">
        <f>IF(tbl_BT[[#This Row],[Ist_BT_Prüfung]],COUNTIFS(tbl_BT[Datum],"&gt;"&amp;tbl_BT[[#This Row],[BT_AT_vor]],tbl_BT[Datum],"&lt;"&amp;tbl_BT[[#This Row],[BT_AT_nach]],tbl_BT[Ist_AT],TRUE),"")</f>
        <v>0</v>
      </c>
      <c r="N217" t="b">
        <f>AND(tbl_BT[[#This Row],[Ist_BT_Prüfung]],tbl_BT[[#This Row],[BT_AT_Anzahl]]&gt;0)</f>
        <v>0</v>
      </c>
      <c r="O217" t="b">
        <f>AND(tbl_BT[[#This Row],[Ist_BT_Ergebnis]],tbl_BT[[#This Row],[Ist_AT]])</f>
        <v>0</v>
      </c>
    </row>
    <row r="218" spans="1:15" x14ac:dyDescent="0.3">
      <c r="A218" s="3">
        <v>45138</v>
      </c>
      <c r="B218">
        <f>WEEKDAY(tbl_BT[[#This Row],[Datum]],2)</f>
        <v>1</v>
      </c>
      <c r="C218" t="b">
        <f>COUNTIFS(tbl_FT[Datum],tbl_BT[[#This Row],[Datum]])&gt;0</f>
        <v>0</v>
      </c>
      <c r="D218" t="str">
        <f>IF(tbl_BT[[#This Row],[Ist_FT]],INDEX(tbl_FT[Bezeichner],MATCH(tbl_BT[[#This Row],[Datum]],tbl_FT[Datum],0)),"")</f>
        <v/>
      </c>
      <c r="E218" s="6" t="b">
        <f>AND(tbl_BT[[#This Row],[Wochentag]]&lt;=5,NOT(tbl_BT[[#This Row],[Ist_FT]]))</f>
        <v>1</v>
      </c>
      <c r="F218" s="6" t="b">
        <f>NOT(tbl_BT[[#This Row],[Ist_AT]])</f>
        <v>0</v>
      </c>
      <c r="G218" s="3">
        <f>IF(tbl_BT[[#This Row],[Ist_AT]],IFERROR(_xlfn.AGGREGATE(14,6,tbl_BT[Datum]/((tbl_BT[Datum]&lt;tbl_BT[[#This Row],[Datum]])*tbl_BT[Ist_Frei]),1),""),"")</f>
        <v>45137</v>
      </c>
      <c r="H218" s="3">
        <f>IF(tbl_BT[[#This Row],[Ist_AT]],IFERROR(_xlfn.AGGREGATE(15,6,tbl_BT[Datum]/((tbl_BT[Datum]&gt;tbl_BT[[#This Row],[Datum]])*tbl_BT[Ist_Frei]),1),""),"")</f>
        <v>45143</v>
      </c>
      <c r="I218" s="7">
        <f>IFERROR(tbl_BT[[#This Row],[AT_frei_nach]]-tbl_BT[[#This Row],[AT_frei_vor]]-1,"")</f>
        <v>5</v>
      </c>
      <c r="J218" t="b">
        <f>OR(tbl_BT[[#This Row],[Ist_Frei]],tbl_BT[[#This Row],[AT_Anzahl]]=1)</f>
        <v>0</v>
      </c>
      <c r="K218" s="1" t="str">
        <f>IF(tbl_BT[[#This Row],[Ist_BT_Prüfung]],IFERROR(_xlfn.AGGREGATE(14,6,tbl_BT[Datum]/((tbl_BT[Datum]&lt;tbl_BT[[#This Row],[Datum]])*NOT(tbl_BT[Ist_BT_Prüfung])),1),""),"")</f>
        <v/>
      </c>
      <c r="L218" s="1" t="str">
        <f>IF(tbl_BT[[#This Row],[Ist_BT_Prüfung]],IFERROR(_xlfn.AGGREGATE(15,6,tbl_BT[Datum]/((tbl_BT[Datum]&gt;tbl_BT[[#This Row],[Datum]])*NOT(tbl_BT[Ist_BT_Prüfung])),1),""),"")</f>
        <v/>
      </c>
      <c r="M218" s="2" t="str">
        <f>IF(tbl_BT[[#This Row],[Ist_BT_Prüfung]],COUNTIFS(tbl_BT[Datum],"&gt;"&amp;tbl_BT[[#This Row],[BT_AT_vor]],tbl_BT[Datum],"&lt;"&amp;tbl_BT[[#This Row],[BT_AT_nach]],tbl_BT[Ist_AT],TRUE),"")</f>
        <v/>
      </c>
      <c r="N218" t="b">
        <f>AND(tbl_BT[[#This Row],[Ist_BT_Prüfung]],tbl_BT[[#This Row],[BT_AT_Anzahl]]&gt;0)</f>
        <v>0</v>
      </c>
      <c r="O218" t="b">
        <f>AND(tbl_BT[[#This Row],[Ist_BT_Ergebnis]],tbl_BT[[#This Row],[Ist_AT]])</f>
        <v>0</v>
      </c>
    </row>
    <row r="219" spans="1:15" x14ac:dyDescent="0.3">
      <c r="A219" s="3">
        <v>45139</v>
      </c>
      <c r="B219">
        <f>WEEKDAY(tbl_BT[[#This Row],[Datum]],2)</f>
        <v>2</v>
      </c>
      <c r="C219" t="b">
        <f>COUNTIFS(tbl_FT[Datum],tbl_BT[[#This Row],[Datum]])&gt;0</f>
        <v>0</v>
      </c>
      <c r="D219" t="str">
        <f>IF(tbl_BT[[#This Row],[Ist_FT]],INDEX(tbl_FT[Bezeichner],MATCH(tbl_BT[[#This Row],[Datum]],tbl_FT[Datum],0)),"")</f>
        <v/>
      </c>
      <c r="E219" s="6" t="b">
        <f>AND(tbl_BT[[#This Row],[Wochentag]]&lt;=5,NOT(tbl_BT[[#This Row],[Ist_FT]]))</f>
        <v>1</v>
      </c>
      <c r="F219" s="6" t="b">
        <f>NOT(tbl_BT[[#This Row],[Ist_AT]])</f>
        <v>0</v>
      </c>
      <c r="G219" s="3">
        <f>IF(tbl_BT[[#This Row],[Ist_AT]],IFERROR(_xlfn.AGGREGATE(14,6,tbl_BT[Datum]/((tbl_BT[Datum]&lt;tbl_BT[[#This Row],[Datum]])*tbl_BT[Ist_Frei]),1),""),"")</f>
        <v>45137</v>
      </c>
      <c r="H219" s="3">
        <f>IF(tbl_BT[[#This Row],[Ist_AT]],IFERROR(_xlfn.AGGREGATE(15,6,tbl_BT[Datum]/((tbl_BT[Datum]&gt;tbl_BT[[#This Row],[Datum]])*tbl_BT[Ist_Frei]),1),""),"")</f>
        <v>45143</v>
      </c>
      <c r="I219" s="7">
        <f>IFERROR(tbl_BT[[#This Row],[AT_frei_nach]]-tbl_BT[[#This Row],[AT_frei_vor]]-1,"")</f>
        <v>5</v>
      </c>
      <c r="J219" t="b">
        <f>OR(tbl_BT[[#This Row],[Ist_Frei]],tbl_BT[[#This Row],[AT_Anzahl]]=1)</f>
        <v>0</v>
      </c>
      <c r="K219" s="1" t="str">
        <f>IF(tbl_BT[[#This Row],[Ist_BT_Prüfung]],IFERROR(_xlfn.AGGREGATE(14,6,tbl_BT[Datum]/((tbl_BT[Datum]&lt;tbl_BT[[#This Row],[Datum]])*NOT(tbl_BT[Ist_BT_Prüfung])),1),""),"")</f>
        <v/>
      </c>
      <c r="L219" s="1" t="str">
        <f>IF(tbl_BT[[#This Row],[Ist_BT_Prüfung]],IFERROR(_xlfn.AGGREGATE(15,6,tbl_BT[Datum]/((tbl_BT[Datum]&gt;tbl_BT[[#This Row],[Datum]])*NOT(tbl_BT[Ist_BT_Prüfung])),1),""),"")</f>
        <v/>
      </c>
      <c r="M219" s="2" t="str">
        <f>IF(tbl_BT[[#This Row],[Ist_BT_Prüfung]],COUNTIFS(tbl_BT[Datum],"&gt;"&amp;tbl_BT[[#This Row],[BT_AT_vor]],tbl_BT[Datum],"&lt;"&amp;tbl_BT[[#This Row],[BT_AT_nach]],tbl_BT[Ist_AT],TRUE),"")</f>
        <v/>
      </c>
      <c r="N219" t="b">
        <f>AND(tbl_BT[[#This Row],[Ist_BT_Prüfung]],tbl_BT[[#This Row],[BT_AT_Anzahl]]&gt;0)</f>
        <v>0</v>
      </c>
      <c r="O219" t="b">
        <f>AND(tbl_BT[[#This Row],[Ist_BT_Ergebnis]],tbl_BT[[#This Row],[Ist_AT]])</f>
        <v>0</v>
      </c>
    </row>
    <row r="220" spans="1:15" x14ac:dyDescent="0.3">
      <c r="A220" s="3">
        <v>45140</v>
      </c>
      <c r="B220">
        <f>WEEKDAY(tbl_BT[[#This Row],[Datum]],2)</f>
        <v>3</v>
      </c>
      <c r="C220" t="b">
        <f>COUNTIFS(tbl_FT[Datum],tbl_BT[[#This Row],[Datum]])&gt;0</f>
        <v>0</v>
      </c>
      <c r="D220" t="str">
        <f>IF(tbl_BT[[#This Row],[Ist_FT]],INDEX(tbl_FT[Bezeichner],MATCH(tbl_BT[[#This Row],[Datum]],tbl_FT[Datum],0)),"")</f>
        <v/>
      </c>
      <c r="E220" s="6" t="b">
        <f>AND(tbl_BT[[#This Row],[Wochentag]]&lt;=5,NOT(tbl_BT[[#This Row],[Ist_FT]]))</f>
        <v>1</v>
      </c>
      <c r="F220" s="6" t="b">
        <f>NOT(tbl_BT[[#This Row],[Ist_AT]])</f>
        <v>0</v>
      </c>
      <c r="G220" s="3">
        <f>IF(tbl_BT[[#This Row],[Ist_AT]],IFERROR(_xlfn.AGGREGATE(14,6,tbl_BT[Datum]/((tbl_BT[Datum]&lt;tbl_BT[[#This Row],[Datum]])*tbl_BT[Ist_Frei]),1),""),"")</f>
        <v>45137</v>
      </c>
      <c r="H220" s="3">
        <f>IF(tbl_BT[[#This Row],[Ist_AT]],IFERROR(_xlfn.AGGREGATE(15,6,tbl_BT[Datum]/((tbl_BT[Datum]&gt;tbl_BT[[#This Row],[Datum]])*tbl_BT[Ist_Frei]),1),""),"")</f>
        <v>45143</v>
      </c>
      <c r="I220" s="7">
        <f>IFERROR(tbl_BT[[#This Row],[AT_frei_nach]]-tbl_BT[[#This Row],[AT_frei_vor]]-1,"")</f>
        <v>5</v>
      </c>
      <c r="J220" t="b">
        <f>OR(tbl_BT[[#This Row],[Ist_Frei]],tbl_BT[[#This Row],[AT_Anzahl]]=1)</f>
        <v>0</v>
      </c>
      <c r="K220" s="1" t="str">
        <f>IF(tbl_BT[[#This Row],[Ist_BT_Prüfung]],IFERROR(_xlfn.AGGREGATE(14,6,tbl_BT[Datum]/((tbl_BT[Datum]&lt;tbl_BT[[#This Row],[Datum]])*NOT(tbl_BT[Ist_BT_Prüfung])),1),""),"")</f>
        <v/>
      </c>
      <c r="L220" s="1" t="str">
        <f>IF(tbl_BT[[#This Row],[Ist_BT_Prüfung]],IFERROR(_xlfn.AGGREGATE(15,6,tbl_BT[Datum]/((tbl_BT[Datum]&gt;tbl_BT[[#This Row],[Datum]])*NOT(tbl_BT[Ist_BT_Prüfung])),1),""),"")</f>
        <v/>
      </c>
      <c r="M220" s="2" t="str">
        <f>IF(tbl_BT[[#This Row],[Ist_BT_Prüfung]],COUNTIFS(tbl_BT[Datum],"&gt;"&amp;tbl_BT[[#This Row],[BT_AT_vor]],tbl_BT[Datum],"&lt;"&amp;tbl_BT[[#This Row],[BT_AT_nach]],tbl_BT[Ist_AT],TRUE),"")</f>
        <v/>
      </c>
      <c r="N220" t="b">
        <f>AND(tbl_BT[[#This Row],[Ist_BT_Prüfung]],tbl_BT[[#This Row],[BT_AT_Anzahl]]&gt;0)</f>
        <v>0</v>
      </c>
      <c r="O220" t="b">
        <f>AND(tbl_BT[[#This Row],[Ist_BT_Ergebnis]],tbl_BT[[#This Row],[Ist_AT]])</f>
        <v>0</v>
      </c>
    </row>
    <row r="221" spans="1:15" x14ac:dyDescent="0.3">
      <c r="A221" s="3">
        <v>45141</v>
      </c>
      <c r="B221">
        <f>WEEKDAY(tbl_BT[[#This Row],[Datum]],2)</f>
        <v>4</v>
      </c>
      <c r="C221" t="b">
        <f>COUNTIFS(tbl_FT[Datum],tbl_BT[[#This Row],[Datum]])&gt;0</f>
        <v>0</v>
      </c>
      <c r="D221" t="str">
        <f>IF(tbl_BT[[#This Row],[Ist_FT]],INDEX(tbl_FT[Bezeichner],MATCH(tbl_BT[[#This Row],[Datum]],tbl_FT[Datum],0)),"")</f>
        <v/>
      </c>
      <c r="E221" s="6" t="b">
        <f>AND(tbl_BT[[#This Row],[Wochentag]]&lt;=5,NOT(tbl_BT[[#This Row],[Ist_FT]]))</f>
        <v>1</v>
      </c>
      <c r="F221" s="6" t="b">
        <f>NOT(tbl_BT[[#This Row],[Ist_AT]])</f>
        <v>0</v>
      </c>
      <c r="G221" s="3">
        <f>IF(tbl_BT[[#This Row],[Ist_AT]],IFERROR(_xlfn.AGGREGATE(14,6,tbl_BT[Datum]/((tbl_BT[Datum]&lt;tbl_BT[[#This Row],[Datum]])*tbl_BT[Ist_Frei]),1),""),"")</f>
        <v>45137</v>
      </c>
      <c r="H221" s="3">
        <f>IF(tbl_BT[[#This Row],[Ist_AT]],IFERROR(_xlfn.AGGREGATE(15,6,tbl_BT[Datum]/((tbl_BT[Datum]&gt;tbl_BT[[#This Row],[Datum]])*tbl_BT[Ist_Frei]),1),""),"")</f>
        <v>45143</v>
      </c>
      <c r="I221" s="7">
        <f>IFERROR(tbl_BT[[#This Row],[AT_frei_nach]]-tbl_BT[[#This Row],[AT_frei_vor]]-1,"")</f>
        <v>5</v>
      </c>
      <c r="J221" t="b">
        <f>OR(tbl_BT[[#This Row],[Ist_Frei]],tbl_BT[[#This Row],[AT_Anzahl]]=1)</f>
        <v>0</v>
      </c>
      <c r="K221" s="1" t="str">
        <f>IF(tbl_BT[[#This Row],[Ist_BT_Prüfung]],IFERROR(_xlfn.AGGREGATE(14,6,tbl_BT[Datum]/((tbl_BT[Datum]&lt;tbl_BT[[#This Row],[Datum]])*NOT(tbl_BT[Ist_BT_Prüfung])),1),""),"")</f>
        <v/>
      </c>
      <c r="L221" s="1" t="str">
        <f>IF(tbl_BT[[#This Row],[Ist_BT_Prüfung]],IFERROR(_xlfn.AGGREGATE(15,6,tbl_BT[Datum]/((tbl_BT[Datum]&gt;tbl_BT[[#This Row],[Datum]])*NOT(tbl_BT[Ist_BT_Prüfung])),1),""),"")</f>
        <v/>
      </c>
      <c r="M221" s="2" t="str">
        <f>IF(tbl_BT[[#This Row],[Ist_BT_Prüfung]],COUNTIFS(tbl_BT[Datum],"&gt;"&amp;tbl_BT[[#This Row],[BT_AT_vor]],tbl_BT[Datum],"&lt;"&amp;tbl_BT[[#This Row],[BT_AT_nach]],tbl_BT[Ist_AT],TRUE),"")</f>
        <v/>
      </c>
      <c r="N221" t="b">
        <f>AND(tbl_BT[[#This Row],[Ist_BT_Prüfung]],tbl_BT[[#This Row],[BT_AT_Anzahl]]&gt;0)</f>
        <v>0</v>
      </c>
      <c r="O221" t="b">
        <f>AND(tbl_BT[[#This Row],[Ist_BT_Ergebnis]],tbl_BT[[#This Row],[Ist_AT]])</f>
        <v>0</v>
      </c>
    </row>
    <row r="222" spans="1:15" x14ac:dyDescent="0.3">
      <c r="A222" s="3">
        <v>45142</v>
      </c>
      <c r="B222">
        <f>WEEKDAY(tbl_BT[[#This Row],[Datum]],2)</f>
        <v>5</v>
      </c>
      <c r="C222" t="b">
        <f>COUNTIFS(tbl_FT[Datum],tbl_BT[[#This Row],[Datum]])&gt;0</f>
        <v>0</v>
      </c>
      <c r="D222" t="str">
        <f>IF(tbl_BT[[#This Row],[Ist_FT]],INDEX(tbl_FT[Bezeichner],MATCH(tbl_BT[[#This Row],[Datum]],tbl_FT[Datum],0)),"")</f>
        <v/>
      </c>
      <c r="E222" s="6" t="b">
        <f>AND(tbl_BT[[#This Row],[Wochentag]]&lt;=5,NOT(tbl_BT[[#This Row],[Ist_FT]]))</f>
        <v>1</v>
      </c>
      <c r="F222" s="6" t="b">
        <f>NOT(tbl_BT[[#This Row],[Ist_AT]])</f>
        <v>0</v>
      </c>
      <c r="G222" s="3">
        <f>IF(tbl_BT[[#This Row],[Ist_AT]],IFERROR(_xlfn.AGGREGATE(14,6,tbl_BT[Datum]/((tbl_BT[Datum]&lt;tbl_BT[[#This Row],[Datum]])*tbl_BT[Ist_Frei]),1),""),"")</f>
        <v>45137</v>
      </c>
      <c r="H222" s="3">
        <f>IF(tbl_BT[[#This Row],[Ist_AT]],IFERROR(_xlfn.AGGREGATE(15,6,tbl_BT[Datum]/((tbl_BT[Datum]&gt;tbl_BT[[#This Row],[Datum]])*tbl_BT[Ist_Frei]),1),""),"")</f>
        <v>45143</v>
      </c>
      <c r="I222" s="7">
        <f>IFERROR(tbl_BT[[#This Row],[AT_frei_nach]]-tbl_BT[[#This Row],[AT_frei_vor]]-1,"")</f>
        <v>5</v>
      </c>
      <c r="J222" t="b">
        <f>OR(tbl_BT[[#This Row],[Ist_Frei]],tbl_BT[[#This Row],[AT_Anzahl]]=1)</f>
        <v>0</v>
      </c>
      <c r="K222" s="1" t="str">
        <f>IF(tbl_BT[[#This Row],[Ist_BT_Prüfung]],IFERROR(_xlfn.AGGREGATE(14,6,tbl_BT[Datum]/((tbl_BT[Datum]&lt;tbl_BT[[#This Row],[Datum]])*NOT(tbl_BT[Ist_BT_Prüfung])),1),""),"")</f>
        <v/>
      </c>
      <c r="L222" s="1" t="str">
        <f>IF(tbl_BT[[#This Row],[Ist_BT_Prüfung]],IFERROR(_xlfn.AGGREGATE(15,6,tbl_BT[Datum]/((tbl_BT[Datum]&gt;tbl_BT[[#This Row],[Datum]])*NOT(tbl_BT[Ist_BT_Prüfung])),1),""),"")</f>
        <v/>
      </c>
      <c r="M222" s="2" t="str">
        <f>IF(tbl_BT[[#This Row],[Ist_BT_Prüfung]],COUNTIFS(tbl_BT[Datum],"&gt;"&amp;tbl_BT[[#This Row],[BT_AT_vor]],tbl_BT[Datum],"&lt;"&amp;tbl_BT[[#This Row],[BT_AT_nach]],tbl_BT[Ist_AT],TRUE),"")</f>
        <v/>
      </c>
      <c r="N222" t="b">
        <f>AND(tbl_BT[[#This Row],[Ist_BT_Prüfung]],tbl_BT[[#This Row],[BT_AT_Anzahl]]&gt;0)</f>
        <v>0</v>
      </c>
      <c r="O222" t="b">
        <f>AND(tbl_BT[[#This Row],[Ist_BT_Ergebnis]],tbl_BT[[#This Row],[Ist_AT]])</f>
        <v>0</v>
      </c>
    </row>
    <row r="223" spans="1:15" x14ac:dyDescent="0.3">
      <c r="A223" s="3">
        <v>45143</v>
      </c>
      <c r="B223">
        <f>WEEKDAY(tbl_BT[[#This Row],[Datum]],2)</f>
        <v>6</v>
      </c>
      <c r="C223" t="b">
        <f>COUNTIFS(tbl_FT[Datum],tbl_BT[[#This Row],[Datum]])&gt;0</f>
        <v>0</v>
      </c>
      <c r="D223" t="str">
        <f>IF(tbl_BT[[#This Row],[Ist_FT]],INDEX(tbl_FT[Bezeichner],MATCH(tbl_BT[[#This Row],[Datum]],tbl_FT[Datum],0)),"")</f>
        <v/>
      </c>
      <c r="E223" s="6" t="b">
        <f>AND(tbl_BT[[#This Row],[Wochentag]]&lt;=5,NOT(tbl_BT[[#This Row],[Ist_FT]]))</f>
        <v>0</v>
      </c>
      <c r="F223" s="6" t="b">
        <f>NOT(tbl_BT[[#This Row],[Ist_AT]])</f>
        <v>1</v>
      </c>
      <c r="G223" s="3" t="str">
        <f>IF(tbl_BT[[#This Row],[Ist_AT]],IFERROR(_xlfn.AGGREGATE(14,6,tbl_BT[Datum]/((tbl_BT[Datum]&lt;tbl_BT[[#This Row],[Datum]])*tbl_BT[Ist_Frei]),1),""),"")</f>
        <v/>
      </c>
      <c r="H223" s="3" t="str">
        <f>IF(tbl_BT[[#This Row],[Ist_AT]],IFERROR(_xlfn.AGGREGATE(15,6,tbl_BT[Datum]/((tbl_BT[Datum]&gt;tbl_BT[[#This Row],[Datum]])*tbl_BT[Ist_Frei]),1),""),"")</f>
        <v/>
      </c>
      <c r="I223" s="7" t="str">
        <f>IFERROR(tbl_BT[[#This Row],[AT_frei_nach]]-tbl_BT[[#This Row],[AT_frei_vor]]-1,"")</f>
        <v/>
      </c>
      <c r="J223" t="b">
        <f>OR(tbl_BT[[#This Row],[Ist_Frei]],tbl_BT[[#This Row],[AT_Anzahl]]=1)</f>
        <v>1</v>
      </c>
      <c r="K223" s="1">
        <f>IF(tbl_BT[[#This Row],[Ist_BT_Prüfung]],IFERROR(_xlfn.AGGREGATE(14,6,tbl_BT[Datum]/((tbl_BT[Datum]&lt;tbl_BT[[#This Row],[Datum]])*NOT(tbl_BT[Ist_BT_Prüfung])),1),""),"")</f>
        <v>45142</v>
      </c>
      <c r="L223" s="1">
        <f>IF(tbl_BT[[#This Row],[Ist_BT_Prüfung]],IFERROR(_xlfn.AGGREGATE(15,6,tbl_BT[Datum]/((tbl_BT[Datum]&gt;tbl_BT[[#This Row],[Datum]])*NOT(tbl_BT[Ist_BT_Prüfung])),1),""),"")</f>
        <v>45145</v>
      </c>
      <c r="M223" s="2">
        <f>IF(tbl_BT[[#This Row],[Ist_BT_Prüfung]],COUNTIFS(tbl_BT[Datum],"&gt;"&amp;tbl_BT[[#This Row],[BT_AT_vor]],tbl_BT[Datum],"&lt;"&amp;tbl_BT[[#This Row],[BT_AT_nach]],tbl_BT[Ist_AT],TRUE),"")</f>
        <v>0</v>
      </c>
      <c r="N223" t="b">
        <f>AND(tbl_BT[[#This Row],[Ist_BT_Prüfung]],tbl_BT[[#This Row],[BT_AT_Anzahl]]&gt;0)</f>
        <v>0</v>
      </c>
      <c r="O223" t="b">
        <f>AND(tbl_BT[[#This Row],[Ist_BT_Ergebnis]],tbl_BT[[#This Row],[Ist_AT]])</f>
        <v>0</v>
      </c>
    </row>
    <row r="224" spans="1:15" x14ac:dyDescent="0.3">
      <c r="A224" s="3">
        <v>45144</v>
      </c>
      <c r="B224">
        <f>WEEKDAY(tbl_BT[[#This Row],[Datum]],2)</f>
        <v>7</v>
      </c>
      <c r="C224" t="b">
        <f>COUNTIFS(tbl_FT[Datum],tbl_BT[[#This Row],[Datum]])&gt;0</f>
        <v>0</v>
      </c>
      <c r="D224" t="str">
        <f>IF(tbl_BT[[#This Row],[Ist_FT]],INDEX(tbl_FT[Bezeichner],MATCH(tbl_BT[[#This Row],[Datum]],tbl_FT[Datum],0)),"")</f>
        <v/>
      </c>
      <c r="E224" s="6" t="b">
        <f>AND(tbl_BT[[#This Row],[Wochentag]]&lt;=5,NOT(tbl_BT[[#This Row],[Ist_FT]]))</f>
        <v>0</v>
      </c>
      <c r="F224" s="6" t="b">
        <f>NOT(tbl_BT[[#This Row],[Ist_AT]])</f>
        <v>1</v>
      </c>
      <c r="G224" s="3" t="str">
        <f>IF(tbl_BT[[#This Row],[Ist_AT]],IFERROR(_xlfn.AGGREGATE(14,6,tbl_BT[Datum]/((tbl_BT[Datum]&lt;tbl_BT[[#This Row],[Datum]])*tbl_BT[Ist_Frei]),1),""),"")</f>
        <v/>
      </c>
      <c r="H224" s="3" t="str">
        <f>IF(tbl_BT[[#This Row],[Ist_AT]],IFERROR(_xlfn.AGGREGATE(15,6,tbl_BT[Datum]/((tbl_BT[Datum]&gt;tbl_BT[[#This Row],[Datum]])*tbl_BT[Ist_Frei]),1),""),"")</f>
        <v/>
      </c>
      <c r="I224" s="7" t="str">
        <f>IFERROR(tbl_BT[[#This Row],[AT_frei_nach]]-tbl_BT[[#This Row],[AT_frei_vor]]-1,"")</f>
        <v/>
      </c>
      <c r="J224" t="b">
        <f>OR(tbl_BT[[#This Row],[Ist_Frei]],tbl_BT[[#This Row],[AT_Anzahl]]=1)</f>
        <v>1</v>
      </c>
      <c r="K224" s="1">
        <f>IF(tbl_BT[[#This Row],[Ist_BT_Prüfung]],IFERROR(_xlfn.AGGREGATE(14,6,tbl_BT[Datum]/((tbl_BT[Datum]&lt;tbl_BT[[#This Row],[Datum]])*NOT(tbl_BT[Ist_BT_Prüfung])),1),""),"")</f>
        <v>45142</v>
      </c>
      <c r="L224" s="1">
        <f>IF(tbl_BT[[#This Row],[Ist_BT_Prüfung]],IFERROR(_xlfn.AGGREGATE(15,6,tbl_BT[Datum]/((tbl_BT[Datum]&gt;tbl_BT[[#This Row],[Datum]])*NOT(tbl_BT[Ist_BT_Prüfung])),1),""),"")</f>
        <v>45145</v>
      </c>
      <c r="M224" s="2">
        <f>IF(tbl_BT[[#This Row],[Ist_BT_Prüfung]],COUNTIFS(tbl_BT[Datum],"&gt;"&amp;tbl_BT[[#This Row],[BT_AT_vor]],tbl_BT[Datum],"&lt;"&amp;tbl_BT[[#This Row],[BT_AT_nach]],tbl_BT[Ist_AT],TRUE),"")</f>
        <v>0</v>
      </c>
      <c r="N224" t="b">
        <f>AND(tbl_BT[[#This Row],[Ist_BT_Prüfung]],tbl_BT[[#This Row],[BT_AT_Anzahl]]&gt;0)</f>
        <v>0</v>
      </c>
      <c r="O224" t="b">
        <f>AND(tbl_BT[[#This Row],[Ist_BT_Ergebnis]],tbl_BT[[#This Row],[Ist_AT]])</f>
        <v>0</v>
      </c>
    </row>
    <row r="225" spans="1:15" x14ac:dyDescent="0.3">
      <c r="A225" s="3">
        <v>45145</v>
      </c>
      <c r="B225">
        <f>WEEKDAY(tbl_BT[[#This Row],[Datum]],2)</f>
        <v>1</v>
      </c>
      <c r="C225" t="b">
        <f>COUNTIFS(tbl_FT[Datum],tbl_BT[[#This Row],[Datum]])&gt;0</f>
        <v>0</v>
      </c>
      <c r="D225" t="str">
        <f>IF(tbl_BT[[#This Row],[Ist_FT]],INDEX(tbl_FT[Bezeichner],MATCH(tbl_BT[[#This Row],[Datum]],tbl_FT[Datum],0)),"")</f>
        <v/>
      </c>
      <c r="E225" s="6" t="b">
        <f>AND(tbl_BT[[#This Row],[Wochentag]]&lt;=5,NOT(tbl_BT[[#This Row],[Ist_FT]]))</f>
        <v>1</v>
      </c>
      <c r="F225" s="6" t="b">
        <f>NOT(tbl_BT[[#This Row],[Ist_AT]])</f>
        <v>0</v>
      </c>
      <c r="G225" s="3">
        <f>IF(tbl_BT[[#This Row],[Ist_AT]],IFERROR(_xlfn.AGGREGATE(14,6,tbl_BT[Datum]/((tbl_BT[Datum]&lt;tbl_BT[[#This Row],[Datum]])*tbl_BT[Ist_Frei]),1),""),"")</f>
        <v>45144</v>
      </c>
      <c r="H225" s="3">
        <f>IF(tbl_BT[[#This Row],[Ist_AT]],IFERROR(_xlfn.AGGREGATE(15,6,tbl_BT[Datum]/((tbl_BT[Datum]&gt;tbl_BT[[#This Row],[Datum]])*tbl_BT[Ist_Frei]),1),""),"")</f>
        <v>45150</v>
      </c>
      <c r="I225" s="7">
        <f>IFERROR(tbl_BT[[#This Row],[AT_frei_nach]]-tbl_BT[[#This Row],[AT_frei_vor]]-1,"")</f>
        <v>5</v>
      </c>
      <c r="J225" t="b">
        <f>OR(tbl_BT[[#This Row],[Ist_Frei]],tbl_BT[[#This Row],[AT_Anzahl]]=1)</f>
        <v>0</v>
      </c>
      <c r="K225" s="1" t="str">
        <f>IF(tbl_BT[[#This Row],[Ist_BT_Prüfung]],IFERROR(_xlfn.AGGREGATE(14,6,tbl_BT[Datum]/((tbl_BT[Datum]&lt;tbl_BT[[#This Row],[Datum]])*NOT(tbl_BT[Ist_BT_Prüfung])),1),""),"")</f>
        <v/>
      </c>
      <c r="L225" s="1" t="str">
        <f>IF(tbl_BT[[#This Row],[Ist_BT_Prüfung]],IFERROR(_xlfn.AGGREGATE(15,6,tbl_BT[Datum]/((tbl_BT[Datum]&gt;tbl_BT[[#This Row],[Datum]])*NOT(tbl_BT[Ist_BT_Prüfung])),1),""),"")</f>
        <v/>
      </c>
      <c r="M225" s="2" t="str">
        <f>IF(tbl_BT[[#This Row],[Ist_BT_Prüfung]],COUNTIFS(tbl_BT[Datum],"&gt;"&amp;tbl_BT[[#This Row],[BT_AT_vor]],tbl_BT[Datum],"&lt;"&amp;tbl_BT[[#This Row],[BT_AT_nach]],tbl_BT[Ist_AT],TRUE),"")</f>
        <v/>
      </c>
      <c r="N225" t="b">
        <f>AND(tbl_BT[[#This Row],[Ist_BT_Prüfung]],tbl_BT[[#This Row],[BT_AT_Anzahl]]&gt;0)</f>
        <v>0</v>
      </c>
      <c r="O225" t="b">
        <f>AND(tbl_BT[[#This Row],[Ist_BT_Ergebnis]],tbl_BT[[#This Row],[Ist_AT]])</f>
        <v>0</v>
      </c>
    </row>
    <row r="226" spans="1:15" x14ac:dyDescent="0.3">
      <c r="A226" s="3">
        <v>45146</v>
      </c>
      <c r="B226">
        <f>WEEKDAY(tbl_BT[[#This Row],[Datum]],2)</f>
        <v>2</v>
      </c>
      <c r="C226" t="b">
        <f>COUNTIFS(tbl_FT[Datum],tbl_BT[[#This Row],[Datum]])&gt;0</f>
        <v>0</v>
      </c>
      <c r="D226" t="str">
        <f>IF(tbl_BT[[#This Row],[Ist_FT]],INDEX(tbl_FT[Bezeichner],MATCH(tbl_BT[[#This Row],[Datum]],tbl_FT[Datum],0)),"")</f>
        <v/>
      </c>
      <c r="E226" s="6" t="b">
        <f>AND(tbl_BT[[#This Row],[Wochentag]]&lt;=5,NOT(tbl_BT[[#This Row],[Ist_FT]]))</f>
        <v>1</v>
      </c>
      <c r="F226" s="6" t="b">
        <f>NOT(tbl_BT[[#This Row],[Ist_AT]])</f>
        <v>0</v>
      </c>
      <c r="G226" s="3">
        <f>IF(tbl_BT[[#This Row],[Ist_AT]],IFERROR(_xlfn.AGGREGATE(14,6,tbl_BT[Datum]/((tbl_BT[Datum]&lt;tbl_BT[[#This Row],[Datum]])*tbl_BT[Ist_Frei]),1),""),"")</f>
        <v>45144</v>
      </c>
      <c r="H226" s="3">
        <f>IF(tbl_BT[[#This Row],[Ist_AT]],IFERROR(_xlfn.AGGREGATE(15,6,tbl_BT[Datum]/((tbl_BT[Datum]&gt;tbl_BT[[#This Row],[Datum]])*tbl_BT[Ist_Frei]),1),""),"")</f>
        <v>45150</v>
      </c>
      <c r="I226" s="7">
        <f>IFERROR(tbl_BT[[#This Row],[AT_frei_nach]]-tbl_BT[[#This Row],[AT_frei_vor]]-1,"")</f>
        <v>5</v>
      </c>
      <c r="J226" t="b">
        <f>OR(tbl_BT[[#This Row],[Ist_Frei]],tbl_BT[[#This Row],[AT_Anzahl]]=1)</f>
        <v>0</v>
      </c>
      <c r="K226" s="1" t="str">
        <f>IF(tbl_BT[[#This Row],[Ist_BT_Prüfung]],IFERROR(_xlfn.AGGREGATE(14,6,tbl_BT[Datum]/((tbl_BT[Datum]&lt;tbl_BT[[#This Row],[Datum]])*NOT(tbl_BT[Ist_BT_Prüfung])),1),""),"")</f>
        <v/>
      </c>
      <c r="L226" s="1" t="str">
        <f>IF(tbl_BT[[#This Row],[Ist_BT_Prüfung]],IFERROR(_xlfn.AGGREGATE(15,6,tbl_BT[Datum]/((tbl_BT[Datum]&gt;tbl_BT[[#This Row],[Datum]])*NOT(tbl_BT[Ist_BT_Prüfung])),1),""),"")</f>
        <v/>
      </c>
      <c r="M226" s="2" t="str">
        <f>IF(tbl_BT[[#This Row],[Ist_BT_Prüfung]],COUNTIFS(tbl_BT[Datum],"&gt;"&amp;tbl_BT[[#This Row],[BT_AT_vor]],tbl_BT[Datum],"&lt;"&amp;tbl_BT[[#This Row],[BT_AT_nach]],tbl_BT[Ist_AT],TRUE),"")</f>
        <v/>
      </c>
      <c r="N226" t="b">
        <f>AND(tbl_BT[[#This Row],[Ist_BT_Prüfung]],tbl_BT[[#This Row],[BT_AT_Anzahl]]&gt;0)</f>
        <v>0</v>
      </c>
      <c r="O226" t="b">
        <f>AND(tbl_BT[[#This Row],[Ist_BT_Ergebnis]],tbl_BT[[#This Row],[Ist_AT]])</f>
        <v>0</v>
      </c>
    </row>
    <row r="227" spans="1:15" x14ac:dyDescent="0.3">
      <c r="A227" s="3">
        <v>45147</v>
      </c>
      <c r="B227">
        <f>WEEKDAY(tbl_BT[[#This Row],[Datum]],2)</f>
        <v>3</v>
      </c>
      <c r="C227" t="b">
        <f>COUNTIFS(tbl_FT[Datum],tbl_BT[[#This Row],[Datum]])&gt;0</f>
        <v>0</v>
      </c>
      <c r="D227" t="str">
        <f>IF(tbl_BT[[#This Row],[Ist_FT]],INDEX(tbl_FT[Bezeichner],MATCH(tbl_BT[[#This Row],[Datum]],tbl_FT[Datum],0)),"")</f>
        <v/>
      </c>
      <c r="E227" s="6" t="b">
        <f>AND(tbl_BT[[#This Row],[Wochentag]]&lt;=5,NOT(tbl_BT[[#This Row],[Ist_FT]]))</f>
        <v>1</v>
      </c>
      <c r="F227" s="6" t="b">
        <f>NOT(tbl_BT[[#This Row],[Ist_AT]])</f>
        <v>0</v>
      </c>
      <c r="G227" s="3">
        <f>IF(tbl_BT[[#This Row],[Ist_AT]],IFERROR(_xlfn.AGGREGATE(14,6,tbl_BT[Datum]/((tbl_BT[Datum]&lt;tbl_BT[[#This Row],[Datum]])*tbl_BT[Ist_Frei]),1),""),"")</f>
        <v>45144</v>
      </c>
      <c r="H227" s="3">
        <f>IF(tbl_BT[[#This Row],[Ist_AT]],IFERROR(_xlfn.AGGREGATE(15,6,tbl_BT[Datum]/((tbl_BT[Datum]&gt;tbl_BT[[#This Row],[Datum]])*tbl_BT[Ist_Frei]),1),""),"")</f>
        <v>45150</v>
      </c>
      <c r="I227" s="7">
        <f>IFERROR(tbl_BT[[#This Row],[AT_frei_nach]]-tbl_BT[[#This Row],[AT_frei_vor]]-1,"")</f>
        <v>5</v>
      </c>
      <c r="J227" t="b">
        <f>OR(tbl_BT[[#This Row],[Ist_Frei]],tbl_BT[[#This Row],[AT_Anzahl]]=1)</f>
        <v>0</v>
      </c>
      <c r="K227" s="1" t="str">
        <f>IF(tbl_BT[[#This Row],[Ist_BT_Prüfung]],IFERROR(_xlfn.AGGREGATE(14,6,tbl_BT[Datum]/((tbl_BT[Datum]&lt;tbl_BT[[#This Row],[Datum]])*NOT(tbl_BT[Ist_BT_Prüfung])),1),""),"")</f>
        <v/>
      </c>
      <c r="L227" s="1" t="str">
        <f>IF(tbl_BT[[#This Row],[Ist_BT_Prüfung]],IFERROR(_xlfn.AGGREGATE(15,6,tbl_BT[Datum]/((tbl_BT[Datum]&gt;tbl_BT[[#This Row],[Datum]])*NOT(tbl_BT[Ist_BT_Prüfung])),1),""),"")</f>
        <v/>
      </c>
      <c r="M227" s="2" t="str">
        <f>IF(tbl_BT[[#This Row],[Ist_BT_Prüfung]],COUNTIFS(tbl_BT[Datum],"&gt;"&amp;tbl_BT[[#This Row],[BT_AT_vor]],tbl_BT[Datum],"&lt;"&amp;tbl_BT[[#This Row],[BT_AT_nach]],tbl_BT[Ist_AT],TRUE),"")</f>
        <v/>
      </c>
      <c r="N227" t="b">
        <f>AND(tbl_BT[[#This Row],[Ist_BT_Prüfung]],tbl_BT[[#This Row],[BT_AT_Anzahl]]&gt;0)</f>
        <v>0</v>
      </c>
      <c r="O227" t="b">
        <f>AND(tbl_BT[[#This Row],[Ist_BT_Ergebnis]],tbl_BT[[#This Row],[Ist_AT]])</f>
        <v>0</v>
      </c>
    </row>
    <row r="228" spans="1:15" x14ac:dyDescent="0.3">
      <c r="A228" s="3">
        <v>45148</v>
      </c>
      <c r="B228">
        <f>WEEKDAY(tbl_BT[[#This Row],[Datum]],2)</f>
        <v>4</v>
      </c>
      <c r="C228" t="b">
        <f>COUNTIFS(tbl_FT[Datum],tbl_BT[[#This Row],[Datum]])&gt;0</f>
        <v>0</v>
      </c>
      <c r="D228" t="str">
        <f>IF(tbl_BT[[#This Row],[Ist_FT]],INDEX(tbl_FT[Bezeichner],MATCH(tbl_BT[[#This Row],[Datum]],tbl_FT[Datum],0)),"")</f>
        <v/>
      </c>
      <c r="E228" s="6" t="b">
        <f>AND(tbl_BT[[#This Row],[Wochentag]]&lt;=5,NOT(tbl_BT[[#This Row],[Ist_FT]]))</f>
        <v>1</v>
      </c>
      <c r="F228" s="6" t="b">
        <f>NOT(tbl_BT[[#This Row],[Ist_AT]])</f>
        <v>0</v>
      </c>
      <c r="G228" s="3">
        <f>IF(tbl_BT[[#This Row],[Ist_AT]],IFERROR(_xlfn.AGGREGATE(14,6,tbl_BT[Datum]/((tbl_BT[Datum]&lt;tbl_BT[[#This Row],[Datum]])*tbl_BT[Ist_Frei]),1),""),"")</f>
        <v>45144</v>
      </c>
      <c r="H228" s="3">
        <f>IF(tbl_BT[[#This Row],[Ist_AT]],IFERROR(_xlfn.AGGREGATE(15,6,tbl_BT[Datum]/((tbl_BT[Datum]&gt;tbl_BT[[#This Row],[Datum]])*tbl_BT[Ist_Frei]),1),""),"")</f>
        <v>45150</v>
      </c>
      <c r="I228" s="7">
        <f>IFERROR(tbl_BT[[#This Row],[AT_frei_nach]]-tbl_BT[[#This Row],[AT_frei_vor]]-1,"")</f>
        <v>5</v>
      </c>
      <c r="J228" t="b">
        <f>OR(tbl_BT[[#This Row],[Ist_Frei]],tbl_BT[[#This Row],[AT_Anzahl]]=1)</f>
        <v>0</v>
      </c>
      <c r="K228" s="1" t="str">
        <f>IF(tbl_BT[[#This Row],[Ist_BT_Prüfung]],IFERROR(_xlfn.AGGREGATE(14,6,tbl_BT[Datum]/((tbl_BT[Datum]&lt;tbl_BT[[#This Row],[Datum]])*NOT(tbl_BT[Ist_BT_Prüfung])),1),""),"")</f>
        <v/>
      </c>
      <c r="L228" s="1" t="str">
        <f>IF(tbl_BT[[#This Row],[Ist_BT_Prüfung]],IFERROR(_xlfn.AGGREGATE(15,6,tbl_BT[Datum]/((tbl_BT[Datum]&gt;tbl_BT[[#This Row],[Datum]])*NOT(tbl_BT[Ist_BT_Prüfung])),1),""),"")</f>
        <v/>
      </c>
      <c r="M228" s="2" t="str">
        <f>IF(tbl_BT[[#This Row],[Ist_BT_Prüfung]],COUNTIFS(tbl_BT[Datum],"&gt;"&amp;tbl_BT[[#This Row],[BT_AT_vor]],tbl_BT[Datum],"&lt;"&amp;tbl_BT[[#This Row],[BT_AT_nach]],tbl_BT[Ist_AT],TRUE),"")</f>
        <v/>
      </c>
      <c r="N228" t="b">
        <f>AND(tbl_BT[[#This Row],[Ist_BT_Prüfung]],tbl_BT[[#This Row],[BT_AT_Anzahl]]&gt;0)</f>
        <v>0</v>
      </c>
      <c r="O228" t="b">
        <f>AND(tbl_BT[[#This Row],[Ist_BT_Ergebnis]],tbl_BT[[#This Row],[Ist_AT]])</f>
        <v>0</v>
      </c>
    </row>
    <row r="229" spans="1:15" x14ac:dyDescent="0.3">
      <c r="A229" s="3">
        <v>45149</v>
      </c>
      <c r="B229">
        <f>WEEKDAY(tbl_BT[[#This Row],[Datum]],2)</f>
        <v>5</v>
      </c>
      <c r="C229" t="b">
        <f>COUNTIFS(tbl_FT[Datum],tbl_BT[[#This Row],[Datum]])&gt;0</f>
        <v>0</v>
      </c>
      <c r="D229" t="str">
        <f>IF(tbl_BT[[#This Row],[Ist_FT]],INDEX(tbl_FT[Bezeichner],MATCH(tbl_BT[[#This Row],[Datum]],tbl_FT[Datum],0)),"")</f>
        <v/>
      </c>
      <c r="E229" s="6" t="b">
        <f>AND(tbl_BT[[#This Row],[Wochentag]]&lt;=5,NOT(tbl_BT[[#This Row],[Ist_FT]]))</f>
        <v>1</v>
      </c>
      <c r="F229" s="6" t="b">
        <f>NOT(tbl_BT[[#This Row],[Ist_AT]])</f>
        <v>0</v>
      </c>
      <c r="G229" s="3">
        <f>IF(tbl_BT[[#This Row],[Ist_AT]],IFERROR(_xlfn.AGGREGATE(14,6,tbl_BT[Datum]/((tbl_BT[Datum]&lt;tbl_BT[[#This Row],[Datum]])*tbl_BT[Ist_Frei]),1),""),"")</f>
        <v>45144</v>
      </c>
      <c r="H229" s="3">
        <f>IF(tbl_BT[[#This Row],[Ist_AT]],IFERROR(_xlfn.AGGREGATE(15,6,tbl_BT[Datum]/((tbl_BT[Datum]&gt;tbl_BT[[#This Row],[Datum]])*tbl_BT[Ist_Frei]),1),""),"")</f>
        <v>45150</v>
      </c>
      <c r="I229" s="7">
        <f>IFERROR(tbl_BT[[#This Row],[AT_frei_nach]]-tbl_BT[[#This Row],[AT_frei_vor]]-1,"")</f>
        <v>5</v>
      </c>
      <c r="J229" t="b">
        <f>OR(tbl_BT[[#This Row],[Ist_Frei]],tbl_BT[[#This Row],[AT_Anzahl]]=1)</f>
        <v>0</v>
      </c>
      <c r="K229" s="1" t="str">
        <f>IF(tbl_BT[[#This Row],[Ist_BT_Prüfung]],IFERROR(_xlfn.AGGREGATE(14,6,tbl_BT[Datum]/((tbl_BT[Datum]&lt;tbl_BT[[#This Row],[Datum]])*NOT(tbl_BT[Ist_BT_Prüfung])),1),""),"")</f>
        <v/>
      </c>
      <c r="L229" s="1" t="str">
        <f>IF(tbl_BT[[#This Row],[Ist_BT_Prüfung]],IFERROR(_xlfn.AGGREGATE(15,6,tbl_BT[Datum]/((tbl_BT[Datum]&gt;tbl_BT[[#This Row],[Datum]])*NOT(tbl_BT[Ist_BT_Prüfung])),1),""),"")</f>
        <v/>
      </c>
      <c r="M229" s="2" t="str">
        <f>IF(tbl_BT[[#This Row],[Ist_BT_Prüfung]],COUNTIFS(tbl_BT[Datum],"&gt;"&amp;tbl_BT[[#This Row],[BT_AT_vor]],tbl_BT[Datum],"&lt;"&amp;tbl_BT[[#This Row],[BT_AT_nach]],tbl_BT[Ist_AT],TRUE),"")</f>
        <v/>
      </c>
      <c r="N229" t="b">
        <f>AND(tbl_BT[[#This Row],[Ist_BT_Prüfung]],tbl_BT[[#This Row],[BT_AT_Anzahl]]&gt;0)</f>
        <v>0</v>
      </c>
      <c r="O229" t="b">
        <f>AND(tbl_BT[[#This Row],[Ist_BT_Ergebnis]],tbl_BT[[#This Row],[Ist_AT]])</f>
        <v>0</v>
      </c>
    </row>
    <row r="230" spans="1:15" x14ac:dyDescent="0.3">
      <c r="A230" s="3">
        <v>45150</v>
      </c>
      <c r="B230">
        <f>WEEKDAY(tbl_BT[[#This Row],[Datum]],2)</f>
        <v>6</v>
      </c>
      <c r="C230" t="b">
        <f>COUNTIFS(tbl_FT[Datum],tbl_BT[[#This Row],[Datum]])&gt;0</f>
        <v>0</v>
      </c>
      <c r="D230" t="str">
        <f>IF(tbl_BT[[#This Row],[Ist_FT]],INDEX(tbl_FT[Bezeichner],MATCH(tbl_BT[[#This Row],[Datum]],tbl_FT[Datum],0)),"")</f>
        <v/>
      </c>
      <c r="E230" s="6" t="b">
        <f>AND(tbl_BT[[#This Row],[Wochentag]]&lt;=5,NOT(tbl_BT[[#This Row],[Ist_FT]]))</f>
        <v>0</v>
      </c>
      <c r="F230" s="6" t="b">
        <f>NOT(tbl_BT[[#This Row],[Ist_AT]])</f>
        <v>1</v>
      </c>
      <c r="G230" s="3" t="str">
        <f>IF(tbl_BT[[#This Row],[Ist_AT]],IFERROR(_xlfn.AGGREGATE(14,6,tbl_BT[Datum]/((tbl_BT[Datum]&lt;tbl_BT[[#This Row],[Datum]])*tbl_BT[Ist_Frei]),1),""),"")</f>
        <v/>
      </c>
      <c r="H230" s="3" t="str">
        <f>IF(tbl_BT[[#This Row],[Ist_AT]],IFERROR(_xlfn.AGGREGATE(15,6,tbl_BT[Datum]/((tbl_BT[Datum]&gt;tbl_BT[[#This Row],[Datum]])*tbl_BT[Ist_Frei]),1),""),"")</f>
        <v/>
      </c>
      <c r="I230" s="7" t="str">
        <f>IFERROR(tbl_BT[[#This Row],[AT_frei_nach]]-tbl_BT[[#This Row],[AT_frei_vor]]-1,"")</f>
        <v/>
      </c>
      <c r="J230" t="b">
        <f>OR(tbl_BT[[#This Row],[Ist_Frei]],tbl_BT[[#This Row],[AT_Anzahl]]=1)</f>
        <v>1</v>
      </c>
      <c r="K230" s="1">
        <f>IF(tbl_BT[[#This Row],[Ist_BT_Prüfung]],IFERROR(_xlfn.AGGREGATE(14,6,tbl_BT[Datum]/((tbl_BT[Datum]&lt;tbl_BT[[#This Row],[Datum]])*NOT(tbl_BT[Ist_BT_Prüfung])),1),""),"")</f>
        <v>45149</v>
      </c>
      <c r="L230" s="1">
        <f>IF(tbl_BT[[#This Row],[Ist_BT_Prüfung]],IFERROR(_xlfn.AGGREGATE(15,6,tbl_BT[Datum]/((tbl_BT[Datum]&gt;tbl_BT[[#This Row],[Datum]])*NOT(tbl_BT[Ist_BT_Prüfung])),1),""),"")</f>
        <v>45152</v>
      </c>
      <c r="M230" s="2">
        <f>IF(tbl_BT[[#This Row],[Ist_BT_Prüfung]],COUNTIFS(tbl_BT[Datum],"&gt;"&amp;tbl_BT[[#This Row],[BT_AT_vor]],tbl_BT[Datum],"&lt;"&amp;tbl_BT[[#This Row],[BT_AT_nach]],tbl_BT[Ist_AT],TRUE),"")</f>
        <v>0</v>
      </c>
      <c r="N230" t="b">
        <f>AND(tbl_BT[[#This Row],[Ist_BT_Prüfung]],tbl_BT[[#This Row],[BT_AT_Anzahl]]&gt;0)</f>
        <v>0</v>
      </c>
      <c r="O230" t="b">
        <f>AND(tbl_BT[[#This Row],[Ist_BT_Ergebnis]],tbl_BT[[#This Row],[Ist_AT]])</f>
        <v>0</v>
      </c>
    </row>
    <row r="231" spans="1:15" x14ac:dyDescent="0.3">
      <c r="A231" s="3">
        <v>45151</v>
      </c>
      <c r="B231">
        <f>WEEKDAY(tbl_BT[[#This Row],[Datum]],2)</f>
        <v>7</v>
      </c>
      <c r="C231" t="b">
        <f>COUNTIFS(tbl_FT[Datum],tbl_BT[[#This Row],[Datum]])&gt;0</f>
        <v>0</v>
      </c>
      <c r="D231" t="str">
        <f>IF(tbl_BT[[#This Row],[Ist_FT]],INDEX(tbl_FT[Bezeichner],MATCH(tbl_BT[[#This Row],[Datum]],tbl_FT[Datum],0)),"")</f>
        <v/>
      </c>
      <c r="E231" s="6" t="b">
        <f>AND(tbl_BT[[#This Row],[Wochentag]]&lt;=5,NOT(tbl_BT[[#This Row],[Ist_FT]]))</f>
        <v>0</v>
      </c>
      <c r="F231" s="6" t="b">
        <f>NOT(tbl_BT[[#This Row],[Ist_AT]])</f>
        <v>1</v>
      </c>
      <c r="G231" s="3" t="str">
        <f>IF(tbl_BT[[#This Row],[Ist_AT]],IFERROR(_xlfn.AGGREGATE(14,6,tbl_BT[Datum]/((tbl_BT[Datum]&lt;tbl_BT[[#This Row],[Datum]])*tbl_BT[Ist_Frei]),1),""),"")</f>
        <v/>
      </c>
      <c r="H231" s="3" t="str">
        <f>IF(tbl_BT[[#This Row],[Ist_AT]],IFERROR(_xlfn.AGGREGATE(15,6,tbl_BT[Datum]/((tbl_BT[Datum]&gt;tbl_BT[[#This Row],[Datum]])*tbl_BT[Ist_Frei]),1),""),"")</f>
        <v/>
      </c>
      <c r="I231" s="7" t="str">
        <f>IFERROR(tbl_BT[[#This Row],[AT_frei_nach]]-tbl_BT[[#This Row],[AT_frei_vor]]-1,"")</f>
        <v/>
      </c>
      <c r="J231" t="b">
        <f>OR(tbl_BT[[#This Row],[Ist_Frei]],tbl_BT[[#This Row],[AT_Anzahl]]=1)</f>
        <v>1</v>
      </c>
      <c r="K231" s="1">
        <f>IF(tbl_BT[[#This Row],[Ist_BT_Prüfung]],IFERROR(_xlfn.AGGREGATE(14,6,tbl_BT[Datum]/((tbl_BT[Datum]&lt;tbl_BT[[#This Row],[Datum]])*NOT(tbl_BT[Ist_BT_Prüfung])),1),""),"")</f>
        <v>45149</v>
      </c>
      <c r="L231" s="1">
        <f>IF(tbl_BT[[#This Row],[Ist_BT_Prüfung]],IFERROR(_xlfn.AGGREGATE(15,6,tbl_BT[Datum]/((tbl_BT[Datum]&gt;tbl_BT[[#This Row],[Datum]])*NOT(tbl_BT[Ist_BT_Prüfung])),1),""),"")</f>
        <v>45152</v>
      </c>
      <c r="M231" s="2">
        <f>IF(tbl_BT[[#This Row],[Ist_BT_Prüfung]],COUNTIFS(tbl_BT[Datum],"&gt;"&amp;tbl_BT[[#This Row],[BT_AT_vor]],tbl_BT[Datum],"&lt;"&amp;tbl_BT[[#This Row],[BT_AT_nach]],tbl_BT[Ist_AT],TRUE),"")</f>
        <v>0</v>
      </c>
      <c r="N231" t="b">
        <f>AND(tbl_BT[[#This Row],[Ist_BT_Prüfung]],tbl_BT[[#This Row],[BT_AT_Anzahl]]&gt;0)</f>
        <v>0</v>
      </c>
      <c r="O231" t="b">
        <f>AND(tbl_BT[[#This Row],[Ist_BT_Ergebnis]],tbl_BT[[#This Row],[Ist_AT]])</f>
        <v>0</v>
      </c>
    </row>
    <row r="232" spans="1:15" x14ac:dyDescent="0.3">
      <c r="A232" s="3">
        <v>45152</v>
      </c>
      <c r="B232">
        <f>WEEKDAY(tbl_BT[[#This Row],[Datum]],2)</f>
        <v>1</v>
      </c>
      <c r="C232" t="b">
        <f>COUNTIFS(tbl_FT[Datum],tbl_BT[[#This Row],[Datum]])&gt;0</f>
        <v>0</v>
      </c>
      <c r="D232" t="str">
        <f>IF(tbl_BT[[#This Row],[Ist_FT]],INDEX(tbl_FT[Bezeichner],MATCH(tbl_BT[[#This Row],[Datum]],tbl_FT[Datum],0)),"")</f>
        <v/>
      </c>
      <c r="E232" s="6" t="b">
        <f>AND(tbl_BT[[#This Row],[Wochentag]]&lt;=5,NOT(tbl_BT[[#This Row],[Ist_FT]]))</f>
        <v>1</v>
      </c>
      <c r="F232" s="6" t="b">
        <f>NOT(tbl_BT[[#This Row],[Ist_AT]])</f>
        <v>0</v>
      </c>
      <c r="G232" s="3">
        <f>IF(tbl_BT[[#This Row],[Ist_AT]],IFERROR(_xlfn.AGGREGATE(14,6,tbl_BT[Datum]/((tbl_BT[Datum]&lt;tbl_BT[[#This Row],[Datum]])*tbl_BT[Ist_Frei]),1),""),"")</f>
        <v>45151</v>
      </c>
      <c r="H232" s="3">
        <f>IF(tbl_BT[[#This Row],[Ist_AT]],IFERROR(_xlfn.AGGREGATE(15,6,tbl_BT[Datum]/((tbl_BT[Datum]&gt;tbl_BT[[#This Row],[Datum]])*tbl_BT[Ist_Frei]),1),""),"")</f>
        <v>45157</v>
      </c>
      <c r="I232" s="7">
        <f>IFERROR(tbl_BT[[#This Row],[AT_frei_nach]]-tbl_BT[[#This Row],[AT_frei_vor]]-1,"")</f>
        <v>5</v>
      </c>
      <c r="J232" t="b">
        <f>OR(tbl_BT[[#This Row],[Ist_Frei]],tbl_BT[[#This Row],[AT_Anzahl]]=1)</f>
        <v>0</v>
      </c>
      <c r="K232" s="1" t="str">
        <f>IF(tbl_BT[[#This Row],[Ist_BT_Prüfung]],IFERROR(_xlfn.AGGREGATE(14,6,tbl_BT[Datum]/((tbl_BT[Datum]&lt;tbl_BT[[#This Row],[Datum]])*NOT(tbl_BT[Ist_BT_Prüfung])),1),""),"")</f>
        <v/>
      </c>
      <c r="L232" s="1" t="str">
        <f>IF(tbl_BT[[#This Row],[Ist_BT_Prüfung]],IFERROR(_xlfn.AGGREGATE(15,6,tbl_BT[Datum]/((tbl_BT[Datum]&gt;tbl_BT[[#This Row],[Datum]])*NOT(tbl_BT[Ist_BT_Prüfung])),1),""),"")</f>
        <v/>
      </c>
      <c r="M232" s="2" t="str">
        <f>IF(tbl_BT[[#This Row],[Ist_BT_Prüfung]],COUNTIFS(tbl_BT[Datum],"&gt;"&amp;tbl_BT[[#This Row],[BT_AT_vor]],tbl_BT[Datum],"&lt;"&amp;tbl_BT[[#This Row],[BT_AT_nach]],tbl_BT[Ist_AT],TRUE),"")</f>
        <v/>
      </c>
      <c r="N232" t="b">
        <f>AND(tbl_BT[[#This Row],[Ist_BT_Prüfung]],tbl_BT[[#This Row],[BT_AT_Anzahl]]&gt;0)</f>
        <v>0</v>
      </c>
      <c r="O232" t="b">
        <f>AND(tbl_BT[[#This Row],[Ist_BT_Ergebnis]],tbl_BT[[#This Row],[Ist_AT]])</f>
        <v>0</v>
      </c>
    </row>
    <row r="233" spans="1:15" x14ac:dyDescent="0.3">
      <c r="A233" s="3">
        <v>45153</v>
      </c>
      <c r="B233">
        <f>WEEKDAY(tbl_BT[[#This Row],[Datum]],2)</f>
        <v>2</v>
      </c>
      <c r="C233" t="b">
        <f>COUNTIFS(tbl_FT[Datum],tbl_BT[[#This Row],[Datum]])&gt;0</f>
        <v>0</v>
      </c>
      <c r="D233" t="str">
        <f>IF(tbl_BT[[#This Row],[Ist_FT]],INDEX(tbl_FT[Bezeichner],MATCH(tbl_BT[[#This Row],[Datum]],tbl_FT[Datum],0)),"")</f>
        <v/>
      </c>
      <c r="E233" s="6" t="b">
        <f>AND(tbl_BT[[#This Row],[Wochentag]]&lt;=5,NOT(tbl_BT[[#This Row],[Ist_FT]]))</f>
        <v>1</v>
      </c>
      <c r="F233" s="6" t="b">
        <f>NOT(tbl_BT[[#This Row],[Ist_AT]])</f>
        <v>0</v>
      </c>
      <c r="G233" s="3">
        <f>IF(tbl_BT[[#This Row],[Ist_AT]],IFERROR(_xlfn.AGGREGATE(14,6,tbl_BT[Datum]/((tbl_BT[Datum]&lt;tbl_BT[[#This Row],[Datum]])*tbl_BT[Ist_Frei]),1),""),"")</f>
        <v>45151</v>
      </c>
      <c r="H233" s="3">
        <f>IF(tbl_BT[[#This Row],[Ist_AT]],IFERROR(_xlfn.AGGREGATE(15,6,tbl_BT[Datum]/((tbl_BT[Datum]&gt;tbl_BT[[#This Row],[Datum]])*tbl_BT[Ist_Frei]),1),""),"")</f>
        <v>45157</v>
      </c>
      <c r="I233" s="7">
        <f>IFERROR(tbl_BT[[#This Row],[AT_frei_nach]]-tbl_BT[[#This Row],[AT_frei_vor]]-1,"")</f>
        <v>5</v>
      </c>
      <c r="J233" t="b">
        <f>OR(tbl_BT[[#This Row],[Ist_Frei]],tbl_BT[[#This Row],[AT_Anzahl]]=1)</f>
        <v>0</v>
      </c>
      <c r="K233" s="1" t="str">
        <f>IF(tbl_BT[[#This Row],[Ist_BT_Prüfung]],IFERROR(_xlfn.AGGREGATE(14,6,tbl_BT[Datum]/((tbl_BT[Datum]&lt;tbl_BT[[#This Row],[Datum]])*NOT(tbl_BT[Ist_BT_Prüfung])),1),""),"")</f>
        <v/>
      </c>
      <c r="L233" s="1" t="str">
        <f>IF(tbl_BT[[#This Row],[Ist_BT_Prüfung]],IFERROR(_xlfn.AGGREGATE(15,6,tbl_BT[Datum]/((tbl_BT[Datum]&gt;tbl_BT[[#This Row],[Datum]])*NOT(tbl_BT[Ist_BT_Prüfung])),1),""),"")</f>
        <v/>
      </c>
      <c r="M233" s="2" t="str">
        <f>IF(tbl_BT[[#This Row],[Ist_BT_Prüfung]],COUNTIFS(tbl_BT[Datum],"&gt;"&amp;tbl_BT[[#This Row],[BT_AT_vor]],tbl_BT[Datum],"&lt;"&amp;tbl_BT[[#This Row],[BT_AT_nach]],tbl_BT[Ist_AT],TRUE),"")</f>
        <v/>
      </c>
      <c r="N233" t="b">
        <f>AND(tbl_BT[[#This Row],[Ist_BT_Prüfung]],tbl_BT[[#This Row],[BT_AT_Anzahl]]&gt;0)</f>
        <v>0</v>
      </c>
      <c r="O233" t="b">
        <f>AND(tbl_BT[[#This Row],[Ist_BT_Ergebnis]],tbl_BT[[#This Row],[Ist_AT]])</f>
        <v>0</v>
      </c>
    </row>
    <row r="234" spans="1:15" x14ac:dyDescent="0.3">
      <c r="A234" s="3">
        <v>45154</v>
      </c>
      <c r="B234">
        <f>WEEKDAY(tbl_BT[[#This Row],[Datum]],2)</f>
        <v>3</v>
      </c>
      <c r="C234" t="b">
        <f>COUNTIFS(tbl_FT[Datum],tbl_BT[[#This Row],[Datum]])&gt;0</f>
        <v>0</v>
      </c>
      <c r="D234" t="str">
        <f>IF(tbl_BT[[#This Row],[Ist_FT]],INDEX(tbl_FT[Bezeichner],MATCH(tbl_BT[[#This Row],[Datum]],tbl_FT[Datum],0)),"")</f>
        <v/>
      </c>
      <c r="E234" s="6" t="b">
        <f>AND(tbl_BT[[#This Row],[Wochentag]]&lt;=5,NOT(tbl_BT[[#This Row],[Ist_FT]]))</f>
        <v>1</v>
      </c>
      <c r="F234" s="6" t="b">
        <f>NOT(tbl_BT[[#This Row],[Ist_AT]])</f>
        <v>0</v>
      </c>
      <c r="G234" s="3">
        <f>IF(tbl_BT[[#This Row],[Ist_AT]],IFERROR(_xlfn.AGGREGATE(14,6,tbl_BT[Datum]/((tbl_BT[Datum]&lt;tbl_BT[[#This Row],[Datum]])*tbl_BT[Ist_Frei]),1),""),"")</f>
        <v>45151</v>
      </c>
      <c r="H234" s="3">
        <f>IF(tbl_BT[[#This Row],[Ist_AT]],IFERROR(_xlfn.AGGREGATE(15,6,tbl_BT[Datum]/((tbl_BT[Datum]&gt;tbl_BT[[#This Row],[Datum]])*tbl_BT[Ist_Frei]),1),""),"")</f>
        <v>45157</v>
      </c>
      <c r="I234" s="7">
        <f>IFERROR(tbl_BT[[#This Row],[AT_frei_nach]]-tbl_BT[[#This Row],[AT_frei_vor]]-1,"")</f>
        <v>5</v>
      </c>
      <c r="J234" t="b">
        <f>OR(tbl_BT[[#This Row],[Ist_Frei]],tbl_BT[[#This Row],[AT_Anzahl]]=1)</f>
        <v>0</v>
      </c>
      <c r="K234" s="1" t="str">
        <f>IF(tbl_BT[[#This Row],[Ist_BT_Prüfung]],IFERROR(_xlfn.AGGREGATE(14,6,tbl_BT[Datum]/((tbl_BT[Datum]&lt;tbl_BT[[#This Row],[Datum]])*NOT(tbl_BT[Ist_BT_Prüfung])),1),""),"")</f>
        <v/>
      </c>
      <c r="L234" s="1" t="str">
        <f>IF(tbl_BT[[#This Row],[Ist_BT_Prüfung]],IFERROR(_xlfn.AGGREGATE(15,6,tbl_BT[Datum]/((tbl_BT[Datum]&gt;tbl_BT[[#This Row],[Datum]])*NOT(tbl_BT[Ist_BT_Prüfung])),1),""),"")</f>
        <v/>
      </c>
      <c r="M234" s="2" t="str">
        <f>IF(tbl_BT[[#This Row],[Ist_BT_Prüfung]],COUNTIFS(tbl_BT[Datum],"&gt;"&amp;tbl_BT[[#This Row],[BT_AT_vor]],tbl_BT[Datum],"&lt;"&amp;tbl_BT[[#This Row],[BT_AT_nach]],tbl_BT[Ist_AT],TRUE),"")</f>
        <v/>
      </c>
      <c r="N234" t="b">
        <f>AND(tbl_BT[[#This Row],[Ist_BT_Prüfung]],tbl_BT[[#This Row],[BT_AT_Anzahl]]&gt;0)</f>
        <v>0</v>
      </c>
      <c r="O234" t="b">
        <f>AND(tbl_BT[[#This Row],[Ist_BT_Ergebnis]],tbl_BT[[#This Row],[Ist_AT]])</f>
        <v>0</v>
      </c>
    </row>
    <row r="235" spans="1:15" x14ac:dyDescent="0.3">
      <c r="A235" s="3">
        <v>45155</v>
      </c>
      <c r="B235">
        <f>WEEKDAY(tbl_BT[[#This Row],[Datum]],2)</f>
        <v>4</v>
      </c>
      <c r="C235" t="b">
        <f>COUNTIFS(tbl_FT[Datum],tbl_BT[[#This Row],[Datum]])&gt;0</f>
        <v>0</v>
      </c>
      <c r="D235" t="str">
        <f>IF(tbl_BT[[#This Row],[Ist_FT]],INDEX(tbl_FT[Bezeichner],MATCH(tbl_BT[[#This Row],[Datum]],tbl_FT[Datum],0)),"")</f>
        <v/>
      </c>
      <c r="E235" s="6" t="b">
        <f>AND(tbl_BT[[#This Row],[Wochentag]]&lt;=5,NOT(tbl_BT[[#This Row],[Ist_FT]]))</f>
        <v>1</v>
      </c>
      <c r="F235" s="6" t="b">
        <f>NOT(tbl_BT[[#This Row],[Ist_AT]])</f>
        <v>0</v>
      </c>
      <c r="G235" s="3">
        <f>IF(tbl_BT[[#This Row],[Ist_AT]],IFERROR(_xlfn.AGGREGATE(14,6,tbl_BT[Datum]/((tbl_BT[Datum]&lt;tbl_BT[[#This Row],[Datum]])*tbl_BT[Ist_Frei]),1),""),"")</f>
        <v>45151</v>
      </c>
      <c r="H235" s="3">
        <f>IF(tbl_BT[[#This Row],[Ist_AT]],IFERROR(_xlfn.AGGREGATE(15,6,tbl_BT[Datum]/((tbl_BT[Datum]&gt;tbl_BT[[#This Row],[Datum]])*tbl_BT[Ist_Frei]),1),""),"")</f>
        <v>45157</v>
      </c>
      <c r="I235" s="7">
        <f>IFERROR(tbl_BT[[#This Row],[AT_frei_nach]]-tbl_BT[[#This Row],[AT_frei_vor]]-1,"")</f>
        <v>5</v>
      </c>
      <c r="J235" t="b">
        <f>OR(tbl_BT[[#This Row],[Ist_Frei]],tbl_BT[[#This Row],[AT_Anzahl]]=1)</f>
        <v>0</v>
      </c>
      <c r="K235" s="1" t="str">
        <f>IF(tbl_BT[[#This Row],[Ist_BT_Prüfung]],IFERROR(_xlfn.AGGREGATE(14,6,tbl_BT[Datum]/((tbl_BT[Datum]&lt;tbl_BT[[#This Row],[Datum]])*NOT(tbl_BT[Ist_BT_Prüfung])),1),""),"")</f>
        <v/>
      </c>
      <c r="L235" s="1" t="str">
        <f>IF(tbl_BT[[#This Row],[Ist_BT_Prüfung]],IFERROR(_xlfn.AGGREGATE(15,6,tbl_BT[Datum]/((tbl_BT[Datum]&gt;tbl_BT[[#This Row],[Datum]])*NOT(tbl_BT[Ist_BT_Prüfung])),1),""),"")</f>
        <v/>
      </c>
      <c r="M235" s="2" t="str">
        <f>IF(tbl_BT[[#This Row],[Ist_BT_Prüfung]],COUNTIFS(tbl_BT[Datum],"&gt;"&amp;tbl_BT[[#This Row],[BT_AT_vor]],tbl_BT[Datum],"&lt;"&amp;tbl_BT[[#This Row],[BT_AT_nach]],tbl_BT[Ist_AT],TRUE),"")</f>
        <v/>
      </c>
      <c r="N235" t="b">
        <f>AND(tbl_BT[[#This Row],[Ist_BT_Prüfung]],tbl_BT[[#This Row],[BT_AT_Anzahl]]&gt;0)</f>
        <v>0</v>
      </c>
      <c r="O235" t="b">
        <f>AND(tbl_BT[[#This Row],[Ist_BT_Ergebnis]],tbl_BT[[#This Row],[Ist_AT]])</f>
        <v>0</v>
      </c>
    </row>
    <row r="236" spans="1:15" x14ac:dyDescent="0.3">
      <c r="A236" s="3">
        <v>45156</v>
      </c>
      <c r="B236">
        <f>WEEKDAY(tbl_BT[[#This Row],[Datum]],2)</f>
        <v>5</v>
      </c>
      <c r="C236" t="b">
        <f>COUNTIFS(tbl_FT[Datum],tbl_BT[[#This Row],[Datum]])&gt;0</f>
        <v>0</v>
      </c>
      <c r="D236" t="str">
        <f>IF(tbl_BT[[#This Row],[Ist_FT]],INDEX(tbl_FT[Bezeichner],MATCH(tbl_BT[[#This Row],[Datum]],tbl_FT[Datum],0)),"")</f>
        <v/>
      </c>
      <c r="E236" s="6" t="b">
        <f>AND(tbl_BT[[#This Row],[Wochentag]]&lt;=5,NOT(tbl_BT[[#This Row],[Ist_FT]]))</f>
        <v>1</v>
      </c>
      <c r="F236" s="6" t="b">
        <f>NOT(tbl_BT[[#This Row],[Ist_AT]])</f>
        <v>0</v>
      </c>
      <c r="G236" s="3">
        <f>IF(tbl_BT[[#This Row],[Ist_AT]],IFERROR(_xlfn.AGGREGATE(14,6,tbl_BT[Datum]/((tbl_BT[Datum]&lt;tbl_BT[[#This Row],[Datum]])*tbl_BT[Ist_Frei]),1),""),"")</f>
        <v>45151</v>
      </c>
      <c r="H236" s="3">
        <f>IF(tbl_BT[[#This Row],[Ist_AT]],IFERROR(_xlfn.AGGREGATE(15,6,tbl_BT[Datum]/((tbl_BT[Datum]&gt;tbl_BT[[#This Row],[Datum]])*tbl_BT[Ist_Frei]),1),""),"")</f>
        <v>45157</v>
      </c>
      <c r="I236" s="7">
        <f>IFERROR(tbl_BT[[#This Row],[AT_frei_nach]]-tbl_BT[[#This Row],[AT_frei_vor]]-1,"")</f>
        <v>5</v>
      </c>
      <c r="J236" t="b">
        <f>OR(tbl_BT[[#This Row],[Ist_Frei]],tbl_BT[[#This Row],[AT_Anzahl]]=1)</f>
        <v>0</v>
      </c>
      <c r="K236" s="1" t="str">
        <f>IF(tbl_BT[[#This Row],[Ist_BT_Prüfung]],IFERROR(_xlfn.AGGREGATE(14,6,tbl_BT[Datum]/((tbl_BT[Datum]&lt;tbl_BT[[#This Row],[Datum]])*NOT(tbl_BT[Ist_BT_Prüfung])),1),""),"")</f>
        <v/>
      </c>
      <c r="L236" s="1" t="str">
        <f>IF(tbl_BT[[#This Row],[Ist_BT_Prüfung]],IFERROR(_xlfn.AGGREGATE(15,6,tbl_BT[Datum]/((tbl_BT[Datum]&gt;tbl_BT[[#This Row],[Datum]])*NOT(tbl_BT[Ist_BT_Prüfung])),1),""),"")</f>
        <v/>
      </c>
      <c r="M236" s="2" t="str">
        <f>IF(tbl_BT[[#This Row],[Ist_BT_Prüfung]],COUNTIFS(tbl_BT[Datum],"&gt;"&amp;tbl_BT[[#This Row],[BT_AT_vor]],tbl_BT[Datum],"&lt;"&amp;tbl_BT[[#This Row],[BT_AT_nach]],tbl_BT[Ist_AT],TRUE),"")</f>
        <v/>
      </c>
      <c r="N236" t="b">
        <f>AND(tbl_BT[[#This Row],[Ist_BT_Prüfung]],tbl_BT[[#This Row],[BT_AT_Anzahl]]&gt;0)</f>
        <v>0</v>
      </c>
      <c r="O236" t="b">
        <f>AND(tbl_BT[[#This Row],[Ist_BT_Ergebnis]],tbl_BT[[#This Row],[Ist_AT]])</f>
        <v>0</v>
      </c>
    </row>
    <row r="237" spans="1:15" x14ac:dyDescent="0.3">
      <c r="A237" s="3">
        <v>45157</v>
      </c>
      <c r="B237">
        <f>WEEKDAY(tbl_BT[[#This Row],[Datum]],2)</f>
        <v>6</v>
      </c>
      <c r="C237" t="b">
        <f>COUNTIFS(tbl_FT[Datum],tbl_BT[[#This Row],[Datum]])&gt;0</f>
        <v>0</v>
      </c>
      <c r="D237" t="str">
        <f>IF(tbl_BT[[#This Row],[Ist_FT]],INDEX(tbl_FT[Bezeichner],MATCH(tbl_BT[[#This Row],[Datum]],tbl_FT[Datum],0)),"")</f>
        <v/>
      </c>
      <c r="E237" s="6" t="b">
        <f>AND(tbl_BT[[#This Row],[Wochentag]]&lt;=5,NOT(tbl_BT[[#This Row],[Ist_FT]]))</f>
        <v>0</v>
      </c>
      <c r="F237" s="6" t="b">
        <f>NOT(tbl_BT[[#This Row],[Ist_AT]])</f>
        <v>1</v>
      </c>
      <c r="G237" s="3" t="str">
        <f>IF(tbl_BT[[#This Row],[Ist_AT]],IFERROR(_xlfn.AGGREGATE(14,6,tbl_BT[Datum]/((tbl_BT[Datum]&lt;tbl_BT[[#This Row],[Datum]])*tbl_BT[Ist_Frei]),1),""),"")</f>
        <v/>
      </c>
      <c r="H237" s="3" t="str">
        <f>IF(tbl_BT[[#This Row],[Ist_AT]],IFERROR(_xlfn.AGGREGATE(15,6,tbl_BT[Datum]/((tbl_BT[Datum]&gt;tbl_BT[[#This Row],[Datum]])*tbl_BT[Ist_Frei]),1),""),"")</f>
        <v/>
      </c>
      <c r="I237" s="7" t="str">
        <f>IFERROR(tbl_BT[[#This Row],[AT_frei_nach]]-tbl_BT[[#This Row],[AT_frei_vor]]-1,"")</f>
        <v/>
      </c>
      <c r="J237" t="b">
        <f>OR(tbl_BT[[#This Row],[Ist_Frei]],tbl_BT[[#This Row],[AT_Anzahl]]=1)</f>
        <v>1</v>
      </c>
      <c r="K237" s="1">
        <f>IF(tbl_BT[[#This Row],[Ist_BT_Prüfung]],IFERROR(_xlfn.AGGREGATE(14,6,tbl_BT[Datum]/((tbl_BT[Datum]&lt;tbl_BT[[#This Row],[Datum]])*NOT(tbl_BT[Ist_BT_Prüfung])),1),""),"")</f>
        <v>45156</v>
      </c>
      <c r="L237" s="1">
        <f>IF(tbl_BT[[#This Row],[Ist_BT_Prüfung]],IFERROR(_xlfn.AGGREGATE(15,6,tbl_BT[Datum]/((tbl_BT[Datum]&gt;tbl_BT[[#This Row],[Datum]])*NOT(tbl_BT[Ist_BT_Prüfung])),1),""),"")</f>
        <v>45159</v>
      </c>
      <c r="M237" s="2">
        <f>IF(tbl_BT[[#This Row],[Ist_BT_Prüfung]],COUNTIFS(tbl_BT[Datum],"&gt;"&amp;tbl_BT[[#This Row],[BT_AT_vor]],tbl_BT[Datum],"&lt;"&amp;tbl_BT[[#This Row],[BT_AT_nach]],tbl_BT[Ist_AT],TRUE),"")</f>
        <v>0</v>
      </c>
      <c r="N237" t="b">
        <f>AND(tbl_BT[[#This Row],[Ist_BT_Prüfung]],tbl_BT[[#This Row],[BT_AT_Anzahl]]&gt;0)</f>
        <v>0</v>
      </c>
      <c r="O237" t="b">
        <f>AND(tbl_BT[[#This Row],[Ist_BT_Ergebnis]],tbl_BT[[#This Row],[Ist_AT]])</f>
        <v>0</v>
      </c>
    </row>
    <row r="238" spans="1:15" x14ac:dyDescent="0.3">
      <c r="A238" s="3">
        <v>45158</v>
      </c>
      <c r="B238">
        <f>WEEKDAY(tbl_BT[[#This Row],[Datum]],2)</f>
        <v>7</v>
      </c>
      <c r="C238" t="b">
        <f>COUNTIFS(tbl_FT[Datum],tbl_BT[[#This Row],[Datum]])&gt;0</f>
        <v>0</v>
      </c>
      <c r="D238" t="str">
        <f>IF(tbl_BT[[#This Row],[Ist_FT]],INDEX(tbl_FT[Bezeichner],MATCH(tbl_BT[[#This Row],[Datum]],tbl_FT[Datum],0)),"")</f>
        <v/>
      </c>
      <c r="E238" s="6" t="b">
        <f>AND(tbl_BT[[#This Row],[Wochentag]]&lt;=5,NOT(tbl_BT[[#This Row],[Ist_FT]]))</f>
        <v>0</v>
      </c>
      <c r="F238" s="6" t="b">
        <f>NOT(tbl_BT[[#This Row],[Ist_AT]])</f>
        <v>1</v>
      </c>
      <c r="G238" s="3" t="str">
        <f>IF(tbl_BT[[#This Row],[Ist_AT]],IFERROR(_xlfn.AGGREGATE(14,6,tbl_BT[Datum]/((tbl_BT[Datum]&lt;tbl_BT[[#This Row],[Datum]])*tbl_BT[Ist_Frei]),1),""),"")</f>
        <v/>
      </c>
      <c r="H238" s="3" t="str">
        <f>IF(tbl_BT[[#This Row],[Ist_AT]],IFERROR(_xlfn.AGGREGATE(15,6,tbl_BT[Datum]/((tbl_BT[Datum]&gt;tbl_BT[[#This Row],[Datum]])*tbl_BT[Ist_Frei]),1),""),"")</f>
        <v/>
      </c>
      <c r="I238" s="7" t="str">
        <f>IFERROR(tbl_BT[[#This Row],[AT_frei_nach]]-tbl_BT[[#This Row],[AT_frei_vor]]-1,"")</f>
        <v/>
      </c>
      <c r="J238" t="b">
        <f>OR(tbl_BT[[#This Row],[Ist_Frei]],tbl_BT[[#This Row],[AT_Anzahl]]=1)</f>
        <v>1</v>
      </c>
      <c r="K238" s="1">
        <f>IF(tbl_BT[[#This Row],[Ist_BT_Prüfung]],IFERROR(_xlfn.AGGREGATE(14,6,tbl_BT[Datum]/((tbl_BT[Datum]&lt;tbl_BT[[#This Row],[Datum]])*NOT(tbl_BT[Ist_BT_Prüfung])),1),""),"")</f>
        <v>45156</v>
      </c>
      <c r="L238" s="1">
        <f>IF(tbl_BT[[#This Row],[Ist_BT_Prüfung]],IFERROR(_xlfn.AGGREGATE(15,6,tbl_BT[Datum]/((tbl_BT[Datum]&gt;tbl_BT[[#This Row],[Datum]])*NOT(tbl_BT[Ist_BT_Prüfung])),1),""),"")</f>
        <v>45159</v>
      </c>
      <c r="M238" s="2">
        <f>IF(tbl_BT[[#This Row],[Ist_BT_Prüfung]],COUNTIFS(tbl_BT[Datum],"&gt;"&amp;tbl_BT[[#This Row],[BT_AT_vor]],tbl_BT[Datum],"&lt;"&amp;tbl_BT[[#This Row],[BT_AT_nach]],tbl_BT[Ist_AT],TRUE),"")</f>
        <v>0</v>
      </c>
      <c r="N238" t="b">
        <f>AND(tbl_BT[[#This Row],[Ist_BT_Prüfung]],tbl_BT[[#This Row],[BT_AT_Anzahl]]&gt;0)</f>
        <v>0</v>
      </c>
      <c r="O238" t="b">
        <f>AND(tbl_BT[[#This Row],[Ist_BT_Ergebnis]],tbl_BT[[#This Row],[Ist_AT]])</f>
        <v>0</v>
      </c>
    </row>
    <row r="239" spans="1:15" x14ac:dyDescent="0.3">
      <c r="A239" s="3">
        <v>45159</v>
      </c>
      <c r="B239">
        <f>WEEKDAY(tbl_BT[[#This Row],[Datum]],2)</f>
        <v>1</v>
      </c>
      <c r="C239" t="b">
        <f>COUNTIFS(tbl_FT[Datum],tbl_BT[[#This Row],[Datum]])&gt;0</f>
        <v>0</v>
      </c>
      <c r="D239" t="str">
        <f>IF(tbl_BT[[#This Row],[Ist_FT]],INDEX(tbl_FT[Bezeichner],MATCH(tbl_BT[[#This Row],[Datum]],tbl_FT[Datum],0)),"")</f>
        <v/>
      </c>
      <c r="E239" s="6" t="b">
        <f>AND(tbl_BT[[#This Row],[Wochentag]]&lt;=5,NOT(tbl_BT[[#This Row],[Ist_FT]]))</f>
        <v>1</v>
      </c>
      <c r="F239" s="6" t="b">
        <f>NOT(tbl_BT[[#This Row],[Ist_AT]])</f>
        <v>0</v>
      </c>
      <c r="G239" s="3">
        <f>IF(tbl_BT[[#This Row],[Ist_AT]],IFERROR(_xlfn.AGGREGATE(14,6,tbl_BT[Datum]/((tbl_BT[Datum]&lt;tbl_BT[[#This Row],[Datum]])*tbl_BT[Ist_Frei]),1),""),"")</f>
        <v>45158</v>
      </c>
      <c r="H239" s="3">
        <f>IF(tbl_BT[[#This Row],[Ist_AT]],IFERROR(_xlfn.AGGREGATE(15,6,tbl_BT[Datum]/((tbl_BT[Datum]&gt;tbl_BT[[#This Row],[Datum]])*tbl_BT[Ist_Frei]),1),""),"")</f>
        <v>45164</v>
      </c>
      <c r="I239" s="7">
        <f>IFERROR(tbl_BT[[#This Row],[AT_frei_nach]]-tbl_BT[[#This Row],[AT_frei_vor]]-1,"")</f>
        <v>5</v>
      </c>
      <c r="J239" t="b">
        <f>OR(tbl_BT[[#This Row],[Ist_Frei]],tbl_BT[[#This Row],[AT_Anzahl]]=1)</f>
        <v>0</v>
      </c>
      <c r="K239" s="1" t="str">
        <f>IF(tbl_BT[[#This Row],[Ist_BT_Prüfung]],IFERROR(_xlfn.AGGREGATE(14,6,tbl_BT[Datum]/((tbl_BT[Datum]&lt;tbl_BT[[#This Row],[Datum]])*NOT(tbl_BT[Ist_BT_Prüfung])),1),""),"")</f>
        <v/>
      </c>
      <c r="L239" s="1" t="str">
        <f>IF(tbl_BT[[#This Row],[Ist_BT_Prüfung]],IFERROR(_xlfn.AGGREGATE(15,6,tbl_BT[Datum]/((tbl_BT[Datum]&gt;tbl_BT[[#This Row],[Datum]])*NOT(tbl_BT[Ist_BT_Prüfung])),1),""),"")</f>
        <v/>
      </c>
      <c r="M239" s="2" t="str">
        <f>IF(tbl_BT[[#This Row],[Ist_BT_Prüfung]],COUNTIFS(tbl_BT[Datum],"&gt;"&amp;tbl_BT[[#This Row],[BT_AT_vor]],tbl_BT[Datum],"&lt;"&amp;tbl_BT[[#This Row],[BT_AT_nach]],tbl_BT[Ist_AT],TRUE),"")</f>
        <v/>
      </c>
      <c r="N239" t="b">
        <f>AND(tbl_BT[[#This Row],[Ist_BT_Prüfung]],tbl_BT[[#This Row],[BT_AT_Anzahl]]&gt;0)</f>
        <v>0</v>
      </c>
      <c r="O239" t="b">
        <f>AND(tbl_BT[[#This Row],[Ist_BT_Ergebnis]],tbl_BT[[#This Row],[Ist_AT]])</f>
        <v>0</v>
      </c>
    </row>
    <row r="240" spans="1:15" x14ac:dyDescent="0.3">
      <c r="A240" s="3">
        <v>45160</v>
      </c>
      <c r="B240">
        <f>WEEKDAY(tbl_BT[[#This Row],[Datum]],2)</f>
        <v>2</v>
      </c>
      <c r="C240" t="b">
        <f>COUNTIFS(tbl_FT[Datum],tbl_BT[[#This Row],[Datum]])&gt;0</f>
        <v>0</v>
      </c>
      <c r="D240" t="str">
        <f>IF(tbl_BT[[#This Row],[Ist_FT]],INDEX(tbl_FT[Bezeichner],MATCH(tbl_BT[[#This Row],[Datum]],tbl_FT[Datum],0)),"")</f>
        <v/>
      </c>
      <c r="E240" s="6" t="b">
        <f>AND(tbl_BT[[#This Row],[Wochentag]]&lt;=5,NOT(tbl_BT[[#This Row],[Ist_FT]]))</f>
        <v>1</v>
      </c>
      <c r="F240" s="6" t="b">
        <f>NOT(tbl_BT[[#This Row],[Ist_AT]])</f>
        <v>0</v>
      </c>
      <c r="G240" s="3">
        <f>IF(tbl_BT[[#This Row],[Ist_AT]],IFERROR(_xlfn.AGGREGATE(14,6,tbl_BT[Datum]/((tbl_BT[Datum]&lt;tbl_BT[[#This Row],[Datum]])*tbl_BT[Ist_Frei]),1),""),"")</f>
        <v>45158</v>
      </c>
      <c r="H240" s="3">
        <f>IF(tbl_BT[[#This Row],[Ist_AT]],IFERROR(_xlfn.AGGREGATE(15,6,tbl_BT[Datum]/((tbl_BT[Datum]&gt;tbl_BT[[#This Row],[Datum]])*tbl_BT[Ist_Frei]),1),""),"")</f>
        <v>45164</v>
      </c>
      <c r="I240" s="7">
        <f>IFERROR(tbl_BT[[#This Row],[AT_frei_nach]]-tbl_BT[[#This Row],[AT_frei_vor]]-1,"")</f>
        <v>5</v>
      </c>
      <c r="J240" t="b">
        <f>OR(tbl_BT[[#This Row],[Ist_Frei]],tbl_BT[[#This Row],[AT_Anzahl]]=1)</f>
        <v>0</v>
      </c>
      <c r="K240" s="1" t="str">
        <f>IF(tbl_BT[[#This Row],[Ist_BT_Prüfung]],IFERROR(_xlfn.AGGREGATE(14,6,tbl_BT[Datum]/((tbl_BT[Datum]&lt;tbl_BT[[#This Row],[Datum]])*NOT(tbl_BT[Ist_BT_Prüfung])),1),""),"")</f>
        <v/>
      </c>
      <c r="L240" s="1" t="str">
        <f>IF(tbl_BT[[#This Row],[Ist_BT_Prüfung]],IFERROR(_xlfn.AGGREGATE(15,6,tbl_BT[Datum]/((tbl_BT[Datum]&gt;tbl_BT[[#This Row],[Datum]])*NOT(tbl_BT[Ist_BT_Prüfung])),1),""),"")</f>
        <v/>
      </c>
      <c r="M240" s="2" t="str">
        <f>IF(tbl_BT[[#This Row],[Ist_BT_Prüfung]],COUNTIFS(tbl_BT[Datum],"&gt;"&amp;tbl_BT[[#This Row],[BT_AT_vor]],tbl_BT[Datum],"&lt;"&amp;tbl_BT[[#This Row],[BT_AT_nach]],tbl_BT[Ist_AT],TRUE),"")</f>
        <v/>
      </c>
      <c r="N240" t="b">
        <f>AND(tbl_BT[[#This Row],[Ist_BT_Prüfung]],tbl_BT[[#This Row],[BT_AT_Anzahl]]&gt;0)</f>
        <v>0</v>
      </c>
      <c r="O240" t="b">
        <f>AND(tbl_BT[[#This Row],[Ist_BT_Ergebnis]],tbl_BT[[#This Row],[Ist_AT]])</f>
        <v>0</v>
      </c>
    </row>
    <row r="241" spans="1:15" x14ac:dyDescent="0.3">
      <c r="A241" s="3">
        <v>45161</v>
      </c>
      <c r="B241">
        <f>WEEKDAY(tbl_BT[[#This Row],[Datum]],2)</f>
        <v>3</v>
      </c>
      <c r="C241" t="b">
        <f>COUNTIFS(tbl_FT[Datum],tbl_BT[[#This Row],[Datum]])&gt;0</f>
        <v>0</v>
      </c>
      <c r="D241" t="str">
        <f>IF(tbl_BT[[#This Row],[Ist_FT]],INDEX(tbl_FT[Bezeichner],MATCH(tbl_BT[[#This Row],[Datum]],tbl_FT[Datum],0)),"")</f>
        <v/>
      </c>
      <c r="E241" s="6" t="b">
        <f>AND(tbl_BT[[#This Row],[Wochentag]]&lt;=5,NOT(tbl_BT[[#This Row],[Ist_FT]]))</f>
        <v>1</v>
      </c>
      <c r="F241" s="6" t="b">
        <f>NOT(tbl_BT[[#This Row],[Ist_AT]])</f>
        <v>0</v>
      </c>
      <c r="G241" s="3">
        <f>IF(tbl_BT[[#This Row],[Ist_AT]],IFERROR(_xlfn.AGGREGATE(14,6,tbl_BT[Datum]/((tbl_BT[Datum]&lt;tbl_BT[[#This Row],[Datum]])*tbl_BT[Ist_Frei]),1),""),"")</f>
        <v>45158</v>
      </c>
      <c r="H241" s="3">
        <f>IF(tbl_BT[[#This Row],[Ist_AT]],IFERROR(_xlfn.AGGREGATE(15,6,tbl_BT[Datum]/((tbl_BT[Datum]&gt;tbl_BT[[#This Row],[Datum]])*tbl_BT[Ist_Frei]),1),""),"")</f>
        <v>45164</v>
      </c>
      <c r="I241" s="7">
        <f>IFERROR(tbl_BT[[#This Row],[AT_frei_nach]]-tbl_BT[[#This Row],[AT_frei_vor]]-1,"")</f>
        <v>5</v>
      </c>
      <c r="J241" t="b">
        <f>OR(tbl_BT[[#This Row],[Ist_Frei]],tbl_BT[[#This Row],[AT_Anzahl]]=1)</f>
        <v>0</v>
      </c>
      <c r="K241" s="1" t="str">
        <f>IF(tbl_BT[[#This Row],[Ist_BT_Prüfung]],IFERROR(_xlfn.AGGREGATE(14,6,tbl_BT[Datum]/((tbl_BT[Datum]&lt;tbl_BT[[#This Row],[Datum]])*NOT(tbl_BT[Ist_BT_Prüfung])),1),""),"")</f>
        <v/>
      </c>
      <c r="L241" s="1" t="str">
        <f>IF(tbl_BT[[#This Row],[Ist_BT_Prüfung]],IFERROR(_xlfn.AGGREGATE(15,6,tbl_BT[Datum]/((tbl_BT[Datum]&gt;tbl_BT[[#This Row],[Datum]])*NOT(tbl_BT[Ist_BT_Prüfung])),1),""),"")</f>
        <v/>
      </c>
      <c r="M241" s="2" t="str">
        <f>IF(tbl_BT[[#This Row],[Ist_BT_Prüfung]],COUNTIFS(tbl_BT[Datum],"&gt;"&amp;tbl_BT[[#This Row],[BT_AT_vor]],tbl_BT[Datum],"&lt;"&amp;tbl_BT[[#This Row],[BT_AT_nach]],tbl_BT[Ist_AT],TRUE),"")</f>
        <v/>
      </c>
      <c r="N241" t="b">
        <f>AND(tbl_BT[[#This Row],[Ist_BT_Prüfung]],tbl_BT[[#This Row],[BT_AT_Anzahl]]&gt;0)</f>
        <v>0</v>
      </c>
      <c r="O241" t="b">
        <f>AND(tbl_BT[[#This Row],[Ist_BT_Ergebnis]],tbl_BT[[#This Row],[Ist_AT]])</f>
        <v>0</v>
      </c>
    </row>
    <row r="242" spans="1:15" x14ac:dyDescent="0.3">
      <c r="A242" s="3">
        <v>45162</v>
      </c>
      <c r="B242">
        <f>WEEKDAY(tbl_BT[[#This Row],[Datum]],2)</f>
        <v>4</v>
      </c>
      <c r="C242" t="b">
        <f>COUNTIFS(tbl_FT[Datum],tbl_BT[[#This Row],[Datum]])&gt;0</f>
        <v>0</v>
      </c>
      <c r="D242" t="str">
        <f>IF(tbl_BT[[#This Row],[Ist_FT]],INDEX(tbl_FT[Bezeichner],MATCH(tbl_BT[[#This Row],[Datum]],tbl_FT[Datum],0)),"")</f>
        <v/>
      </c>
      <c r="E242" s="6" t="b">
        <f>AND(tbl_BT[[#This Row],[Wochentag]]&lt;=5,NOT(tbl_BT[[#This Row],[Ist_FT]]))</f>
        <v>1</v>
      </c>
      <c r="F242" s="6" t="b">
        <f>NOT(tbl_BT[[#This Row],[Ist_AT]])</f>
        <v>0</v>
      </c>
      <c r="G242" s="3">
        <f>IF(tbl_BT[[#This Row],[Ist_AT]],IFERROR(_xlfn.AGGREGATE(14,6,tbl_BT[Datum]/((tbl_BT[Datum]&lt;tbl_BT[[#This Row],[Datum]])*tbl_BT[Ist_Frei]),1),""),"")</f>
        <v>45158</v>
      </c>
      <c r="H242" s="3">
        <f>IF(tbl_BT[[#This Row],[Ist_AT]],IFERROR(_xlfn.AGGREGATE(15,6,tbl_BT[Datum]/((tbl_BT[Datum]&gt;tbl_BT[[#This Row],[Datum]])*tbl_BT[Ist_Frei]),1),""),"")</f>
        <v>45164</v>
      </c>
      <c r="I242" s="7">
        <f>IFERROR(tbl_BT[[#This Row],[AT_frei_nach]]-tbl_BT[[#This Row],[AT_frei_vor]]-1,"")</f>
        <v>5</v>
      </c>
      <c r="J242" t="b">
        <f>OR(tbl_BT[[#This Row],[Ist_Frei]],tbl_BT[[#This Row],[AT_Anzahl]]=1)</f>
        <v>0</v>
      </c>
      <c r="K242" s="1" t="str">
        <f>IF(tbl_BT[[#This Row],[Ist_BT_Prüfung]],IFERROR(_xlfn.AGGREGATE(14,6,tbl_BT[Datum]/((tbl_BT[Datum]&lt;tbl_BT[[#This Row],[Datum]])*NOT(tbl_BT[Ist_BT_Prüfung])),1),""),"")</f>
        <v/>
      </c>
      <c r="L242" s="1" t="str">
        <f>IF(tbl_BT[[#This Row],[Ist_BT_Prüfung]],IFERROR(_xlfn.AGGREGATE(15,6,tbl_BT[Datum]/((tbl_BT[Datum]&gt;tbl_BT[[#This Row],[Datum]])*NOT(tbl_BT[Ist_BT_Prüfung])),1),""),"")</f>
        <v/>
      </c>
      <c r="M242" s="2" t="str">
        <f>IF(tbl_BT[[#This Row],[Ist_BT_Prüfung]],COUNTIFS(tbl_BT[Datum],"&gt;"&amp;tbl_BT[[#This Row],[BT_AT_vor]],tbl_BT[Datum],"&lt;"&amp;tbl_BT[[#This Row],[BT_AT_nach]],tbl_BT[Ist_AT],TRUE),"")</f>
        <v/>
      </c>
      <c r="N242" t="b">
        <f>AND(tbl_BT[[#This Row],[Ist_BT_Prüfung]],tbl_BT[[#This Row],[BT_AT_Anzahl]]&gt;0)</f>
        <v>0</v>
      </c>
      <c r="O242" t="b">
        <f>AND(tbl_BT[[#This Row],[Ist_BT_Ergebnis]],tbl_BT[[#This Row],[Ist_AT]])</f>
        <v>0</v>
      </c>
    </row>
    <row r="243" spans="1:15" x14ac:dyDescent="0.3">
      <c r="A243" s="3">
        <v>45163</v>
      </c>
      <c r="B243">
        <f>WEEKDAY(tbl_BT[[#This Row],[Datum]],2)</f>
        <v>5</v>
      </c>
      <c r="C243" t="b">
        <f>COUNTIFS(tbl_FT[Datum],tbl_BT[[#This Row],[Datum]])&gt;0</f>
        <v>0</v>
      </c>
      <c r="D243" t="str">
        <f>IF(tbl_BT[[#This Row],[Ist_FT]],INDEX(tbl_FT[Bezeichner],MATCH(tbl_BT[[#This Row],[Datum]],tbl_FT[Datum],0)),"")</f>
        <v/>
      </c>
      <c r="E243" s="6" t="b">
        <f>AND(tbl_BT[[#This Row],[Wochentag]]&lt;=5,NOT(tbl_BT[[#This Row],[Ist_FT]]))</f>
        <v>1</v>
      </c>
      <c r="F243" s="6" t="b">
        <f>NOT(tbl_BT[[#This Row],[Ist_AT]])</f>
        <v>0</v>
      </c>
      <c r="G243" s="3">
        <f>IF(tbl_BT[[#This Row],[Ist_AT]],IFERROR(_xlfn.AGGREGATE(14,6,tbl_BT[Datum]/((tbl_BT[Datum]&lt;tbl_BT[[#This Row],[Datum]])*tbl_BT[Ist_Frei]),1),""),"")</f>
        <v>45158</v>
      </c>
      <c r="H243" s="3">
        <f>IF(tbl_BT[[#This Row],[Ist_AT]],IFERROR(_xlfn.AGGREGATE(15,6,tbl_BT[Datum]/((tbl_BT[Datum]&gt;tbl_BT[[#This Row],[Datum]])*tbl_BT[Ist_Frei]),1),""),"")</f>
        <v>45164</v>
      </c>
      <c r="I243" s="7">
        <f>IFERROR(tbl_BT[[#This Row],[AT_frei_nach]]-tbl_BT[[#This Row],[AT_frei_vor]]-1,"")</f>
        <v>5</v>
      </c>
      <c r="J243" t="b">
        <f>OR(tbl_BT[[#This Row],[Ist_Frei]],tbl_BT[[#This Row],[AT_Anzahl]]=1)</f>
        <v>0</v>
      </c>
      <c r="K243" s="1" t="str">
        <f>IF(tbl_BT[[#This Row],[Ist_BT_Prüfung]],IFERROR(_xlfn.AGGREGATE(14,6,tbl_BT[Datum]/((tbl_BT[Datum]&lt;tbl_BT[[#This Row],[Datum]])*NOT(tbl_BT[Ist_BT_Prüfung])),1),""),"")</f>
        <v/>
      </c>
      <c r="L243" s="1" t="str">
        <f>IF(tbl_BT[[#This Row],[Ist_BT_Prüfung]],IFERROR(_xlfn.AGGREGATE(15,6,tbl_BT[Datum]/((tbl_BT[Datum]&gt;tbl_BT[[#This Row],[Datum]])*NOT(tbl_BT[Ist_BT_Prüfung])),1),""),"")</f>
        <v/>
      </c>
      <c r="M243" s="2" t="str">
        <f>IF(tbl_BT[[#This Row],[Ist_BT_Prüfung]],COUNTIFS(tbl_BT[Datum],"&gt;"&amp;tbl_BT[[#This Row],[BT_AT_vor]],tbl_BT[Datum],"&lt;"&amp;tbl_BT[[#This Row],[BT_AT_nach]],tbl_BT[Ist_AT],TRUE),"")</f>
        <v/>
      </c>
      <c r="N243" t="b">
        <f>AND(tbl_BT[[#This Row],[Ist_BT_Prüfung]],tbl_BT[[#This Row],[BT_AT_Anzahl]]&gt;0)</f>
        <v>0</v>
      </c>
      <c r="O243" t="b">
        <f>AND(tbl_BT[[#This Row],[Ist_BT_Ergebnis]],tbl_BT[[#This Row],[Ist_AT]])</f>
        <v>0</v>
      </c>
    </row>
    <row r="244" spans="1:15" x14ac:dyDescent="0.3">
      <c r="A244" s="3">
        <v>45164</v>
      </c>
      <c r="B244">
        <f>WEEKDAY(tbl_BT[[#This Row],[Datum]],2)</f>
        <v>6</v>
      </c>
      <c r="C244" t="b">
        <f>COUNTIFS(tbl_FT[Datum],tbl_BT[[#This Row],[Datum]])&gt;0</f>
        <v>0</v>
      </c>
      <c r="D244" t="str">
        <f>IF(tbl_BT[[#This Row],[Ist_FT]],INDEX(tbl_FT[Bezeichner],MATCH(tbl_BT[[#This Row],[Datum]],tbl_FT[Datum],0)),"")</f>
        <v/>
      </c>
      <c r="E244" s="6" t="b">
        <f>AND(tbl_BT[[#This Row],[Wochentag]]&lt;=5,NOT(tbl_BT[[#This Row],[Ist_FT]]))</f>
        <v>0</v>
      </c>
      <c r="F244" s="6" t="b">
        <f>NOT(tbl_BT[[#This Row],[Ist_AT]])</f>
        <v>1</v>
      </c>
      <c r="G244" s="3" t="str">
        <f>IF(tbl_BT[[#This Row],[Ist_AT]],IFERROR(_xlfn.AGGREGATE(14,6,tbl_BT[Datum]/((tbl_BT[Datum]&lt;tbl_BT[[#This Row],[Datum]])*tbl_BT[Ist_Frei]),1),""),"")</f>
        <v/>
      </c>
      <c r="H244" s="3" t="str">
        <f>IF(tbl_BT[[#This Row],[Ist_AT]],IFERROR(_xlfn.AGGREGATE(15,6,tbl_BT[Datum]/((tbl_BT[Datum]&gt;tbl_BT[[#This Row],[Datum]])*tbl_BT[Ist_Frei]),1),""),"")</f>
        <v/>
      </c>
      <c r="I244" s="7" t="str">
        <f>IFERROR(tbl_BT[[#This Row],[AT_frei_nach]]-tbl_BT[[#This Row],[AT_frei_vor]]-1,"")</f>
        <v/>
      </c>
      <c r="J244" t="b">
        <f>OR(tbl_BT[[#This Row],[Ist_Frei]],tbl_BT[[#This Row],[AT_Anzahl]]=1)</f>
        <v>1</v>
      </c>
      <c r="K244" s="1">
        <f>IF(tbl_BT[[#This Row],[Ist_BT_Prüfung]],IFERROR(_xlfn.AGGREGATE(14,6,tbl_BT[Datum]/((tbl_BT[Datum]&lt;tbl_BT[[#This Row],[Datum]])*NOT(tbl_BT[Ist_BT_Prüfung])),1),""),"")</f>
        <v>45163</v>
      </c>
      <c r="L244" s="1">
        <f>IF(tbl_BT[[#This Row],[Ist_BT_Prüfung]],IFERROR(_xlfn.AGGREGATE(15,6,tbl_BT[Datum]/((tbl_BT[Datum]&gt;tbl_BT[[#This Row],[Datum]])*NOT(tbl_BT[Ist_BT_Prüfung])),1),""),"")</f>
        <v>45166</v>
      </c>
      <c r="M244" s="2">
        <f>IF(tbl_BT[[#This Row],[Ist_BT_Prüfung]],COUNTIFS(tbl_BT[Datum],"&gt;"&amp;tbl_BT[[#This Row],[BT_AT_vor]],tbl_BT[Datum],"&lt;"&amp;tbl_BT[[#This Row],[BT_AT_nach]],tbl_BT[Ist_AT],TRUE),"")</f>
        <v>0</v>
      </c>
      <c r="N244" t="b">
        <f>AND(tbl_BT[[#This Row],[Ist_BT_Prüfung]],tbl_BT[[#This Row],[BT_AT_Anzahl]]&gt;0)</f>
        <v>0</v>
      </c>
      <c r="O244" t="b">
        <f>AND(tbl_BT[[#This Row],[Ist_BT_Ergebnis]],tbl_BT[[#This Row],[Ist_AT]])</f>
        <v>0</v>
      </c>
    </row>
    <row r="245" spans="1:15" x14ac:dyDescent="0.3">
      <c r="A245" s="3">
        <v>45165</v>
      </c>
      <c r="B245">
        <f>WEEKDAY(tbl_BT[[#This Row],[Datum]],2)</f>
        <v>7</v>
      </c>
      <c r="C245" t="b">
        <f>COUNTIFS(tbl_FT[Datum],tbl_BT[[#This Row],[Datum]])&gt;0</f>
        <v>0</v>
      </c>
      <c r="D245" t="str">
        <f>IF(tbl_BT[[#This Row],[Ist_FT]],INDEX(tbl_FT[Bezeichner],MATCH(tbl_BT[[#This Row],[Datum]],tbl_FT[Datum],0)),"")</f>
        <v/>
      </c>
      <c r="E245" s="6" t="b">
        <f>AND(tbl_BT[[#This Row],[Wochentag]]&lt;=5,NOT(tbl_BT[[#This Row],[Ist_FT]]))</f>
        <v>0</v>
      </c>
      <c r="F245" s="6" t="b">
        <f>NOT(tbl_BT[[#This Row],[Ist_AT]])</f>
        <v>1</v>
      </c>
      <c r="G245" s="3" t="str">
        <f>IF(tbl_BT[[#This Row],[Ist_AT]],IFERROR(_xlfn.AGGREGATE(14,6,tbl_BT[Datum]/((tbl_BT[Datum]&lt;tbl_BT[[#This Row],[Datum]])*tbl_BT[Ist_Frei]),1),""),"")</f>
        <v/>
      </c>
      <c r="H245" s="3" t="str">
        <f>IF(tbl_BT[[#This Row],[Ist_AT]],IFERROR(_xlfn.AGGREGATE(15,6,tbl_BT[Datum]/((tbl_BT[Datum]&gt;tbl_BT[[#This Row],[Datum]])*tbl_BT[Ist_Frei]),1),""),"")</f>
        <v/>
      </c>
      <c r="I245" s="7" t="str">
        <f>IFERROR(tbl_BT[[#This Row],[AT_frei_nach]]-tbl_BT[[#This Row],[AT_frei_vor]]-1,"")</f>
        <v/>
      </c>
      <c r="J245" t="b">
        <f>OR(tbl_BT[[#This Row],[Ist_Frei]],tbl_BT[[#This Row],[AT_Anzahl]]=1)</f>
        <v>1</v>
      </c>
      <c r="K245" s="1">
        <f>IF(tbl_BT[[#This Row],[Ist_BT_Prüfung]],IFERROR(_xlfn.AGGREGATE(14,6,tbl_BT[Datum]/((tbl_BT[Datum]&lt;tbl_BT[[#This Row],[Datum]])*NOT(tbl_BT[Ist_BT_Prüfung])),1),""),"")</f>
        <v>45163</v>
      </c>
      <c r="L245" s="1">
        <f>IF(tbl_BT[[#This Row],[Ist_BT_Prüfung]],IFERROR(_xlfn.AGGREGATE(15,6,tbl_BT[Datum]/((tbl_BT[Datum]&gt;tbl_BT[[#This Row],[Datum]])*NOT(tbl_BT[Ist_BT_Prüfung])),1),""),"")</f>
        <v>45166</v>
      </c>
      <c r="M245" s="2">
        <f>IF(tbl_BT[[#This Row],[Ist_BT_Prüfung]],COUNTIFS(tbl_BT[Datum],"&gt;"&amp;tbl_BT[[#This Row],[BT_AT_vor]],tbl_BT[Datum],"&lt;"&amp;tbl_BT[[#This Row],[BT_AT_nach]],tbl_BT[Ist_AT],TRUE),"")</f>
        <v>0</v>
      </c>
      <c r="N245" t="b">
        <f>AND(tbl_BT[[#This Row],[Ist_BT_Prüfung]],tbl_BT[[#This Row],[BT_AT_Anzahl]]&gt;0)</f>
        <v>0</v>
      </c>
      <c r="O245" t="b">
        <f>AND(tbl_BT[[#This Row],[Ist_BT_Ergebnis]],tbl_BT[[#This Row],[Ist_AT]])</f>
        <v>0</v>
      </c>
    </row>
    <row r="246" spans="1:15" x14ac:dyDescent="0.3">
      <c r="A246" s="3">
        <v>45166</v>
      </c>
      <c r="B246">
        <f>WEEKDAY(tbl_BT[[#This Row],[Datum]],2)</f>
        <v>1</v>
      </c>
      <c r="C246" t="b">
        <f>COUNTIFS(tbl_FT[Datum],tbl_BT[[#This Row],[Datum]])&gt;0</f>
        <v>0</v>
      </c>
      <c r="D246" t="str">
        <f>IF(tbl_BT[[#This Row],[Ist_FT]],INDEX(tbl_FT[Bezeichner],MATCH(tbl_BT[[#This Row],[Datum]],tbl_FT[Datum],0)),"")</f>
        <v/>
      </c>
      <c r="E246" s="6" t="b">
        <f>AND(tbl_BT[[#This Row],[Wochentag]]&lt;=5,NOT(tbl_BT[[#This Row],[Ist_FT]]))</f>
        <v>1</v>
      </c>
      <c r="F246" s="6" t="b">
        <f>NOT(tbl_BT[[#This Row],[Ist_AT]])</f>
        <v>0</v>
      </c>
      <c r="G246" s="3">
        <f>IF(tbl_BT[[#This Row],[Ist_AT]],IFERROR(_xlfn.AGGREGATE(14,6,tbl_BT[Datum]/((tbl_BT[Datum]&lt;tbl_BT[[#This Row],[Datum]])*tbl_BT[Ist_Frei]),1),""),"")</f>
        <v>45165</v>
      </c>
      <c r="H246" s="3">
        <f>IF(tbl_BT[[#This Row],[Ist_AT]],IFERROR(_xlfn.AGGREGATE(15,6,tbl_BT[Datum]/((tbl_BT[Datum]&gt;tbl_BT[[#This Row],[Datum]])*tbl_BT[Ist_Frei]),1),""),"")</f>
        <v>45171</v>
      </c>
      <c r="I246" s="7">
        <f>IFERROR(tbl_BT[[#This Row],[AT_frei_nach]]-tbl_BT[[#This Row],[AT_frei_vor]]-1,"")</f>
        <v>5</v>
      </c>
      <c r="J246" t="b">
        <f>OR(tbl_BT[[#This Row],[Ist_Frei]],tbl_BT[[#This Row],[AT_Anzahl]]=1)</f>
        <v>0</v>
      </c>
      <c r="K246" s="1" t="str">
        <f>IF(tbl_BT[[#This Row],[Ist_BT_Prüfung]],IFERROR(_xlfn.AGGREGATE(14,6,tbl_BT[Datum]/((tbl_BT[Datum]&lt;tbl_BT[[#This Row],[Datum]])*NOT(tbl_BT[Ist_BT_Prüfung])),1),""),"")</f>
        <v/>
      </c>
      <c r="L246" s="1" t="str">
        <f>IF(tbl_BT[[#This Row],[Ist_BT_Prüfung]],IFERROR(_xlfn.AGGREGATE(15,6,tbl_BT[Datum]/((tbl_BT[Datum]&gt;tbl_BT[[#This Row],[Datum]])*NOT(tbl_BT[Ist_BT_Prüfung])),1),""),"")</f>
        <v/>
      </c>
      <c r="M246" s="2" t="str">
        <f>IF(tbl_BT[[#This Row],[Ist_BT_Prüfung]],COUNTIFS(tbl_BT[Datum],"&gt;"&amp;tbl_BT[[#This Row],[BT_AT_vor]],tbl_BT[Datum],"&lt;"&amp;tbl_BT[[#This Row],[BT_AT_nach]],tbl_BT[Ist_AT],TRUE),"")</f>
        <v/>
      </c>
      <c r="N246" t="b">
        <f>AND(tbl_BT[[#This Row],[Ist_BT_Prüfung]],tbl_BT[[#This Row],[BT_AT_Anzahl]]&gt;0)</f>
        <v>0</v>
      </c>
      <c r="O246" t="b">
        <f>AND(tbl_BT[[#This Row],[Ist_BT_Ergebnis]],tbl_BT[[#This Row],[Ist_AT]])</f>
        <v>0</v>
      </c>
    </row>
    <row r="247" spans="1:15" x14ac:dyDescent="0.3">
      <c r="A247" s="3">
        <v>45167</v>
      </c>
      <c r="B247">
        <f>WEEKDAY(tbl_BT[[#This Row],[Datum]],2)</f>
        <v>2</v>
      </c>
      <c r="C247" t="b">
        <f>COUNTIFS(tbl_FT[Datum],tbl_BT[[#This Row],[Datum]])&gt;0</f>
        <v>0</v>
      </c>
      <c r="D247" t="str">
        <f>IF(tbl_BT[[#This Row],[Ist_FT]],INDEX(tbl_FT[Bezeichner],MATCH(tbl_BT[[#This Row],[Datum]],tbl_FT[Datum],0)),"")</f>
        <v/>
      </c>
      <c r="E247" s="6" t="b">
        <f>AND(tbl_BT[[#This Row],[Wochentag]]&lt;=5,NOT(tbl_BT[[#This Row],[Ist_FT]]))</f>
        <v>1</v>
      </c>
      <c r="F247" s="6" t="b">
        <f>NOT(tbl_BT[[#This Row],[Ist_AT]])</f>
        <v>0</v>
      </c>
      <c r="G247" s="3">
        <f>IF(tbl_BT[[#This Row],[Ist_AT]],IFERROR(_xlfn.AGGREGATE(14,6,tbl_BT[Datum]/((tbl_BT[Datum]&lt;tbl_BT[[#This Row],[Datum]])*tbl_BT[Ist_Frei]),1),""),"")</f>
        <v>45165</v>
      </c>
      <c r="H247" s="3">
        <f>IF(tbl_BT[[#This Row],[Ist_AT]],IFERROR(_xlfn.AGGREGATE(15,6,tbl_BT[Datum]/((tbl_BT[Datum]&gt;tbl_BT[[#This Row],[Datum]])*tbl_BT[Ist_Frei]),1),""),"")</f>
        <v>45171</v>
      </c>
      <c r="I247" s="7">
        <f>IFERROR(tbl_BT[[#This Row],[AT_frei_nach]]-tbl_BT[[#This Row],[AT_frei_vor]]-1,"")</f>
        <v>5</v>
      </c>
      <c r="J247" t="b">
        <f>OR(tbl_BT[[#This Row],[Ist_Frei]],tbl_BT[[#This Row],[AT_Anzahl]]=1)</f>
        <v>0</v>
      </c>
      <c r="K247" s="1" t="str">
        <f>IF(tbl_BT[[#This Row],[Ist_BT_Prüfung]],IFERROR(_xlfn.AGGREGATE(14,6,tbl_BT[Datum]/((tbl_BT[Datum]&lt;tbl_BT[[#This Row],[Datum]])*NOT(tbl_BT[Ist_BT_Prüfung])),1),""),"")</f>
        <v/>
      </c>
      <c r="L247" s="1" t="str">
        <f>IF(tbl_BT[[#This Row],[Ist_BT_Prüfung]],IFERROR(_xlfn.AGGREGATE(15,6,tbl_BT[Datum]/((tbl_BT[Datum]&gt;tbl_BT[[#This Row],[Datum]])*NOT(tbl_BT[Ist_BT_Prüfung])),1),""),"")</f>
        <v/>
      </c>
      <c r="M247" s="2" t="str">
        <f>IF(tbl_BT[[#This Row],[Ist_BT_Prüfung]],COUNTIFS(tbl_BT[Datum],"&gt;"&amp;tbl_BT[[#This Row],[BT_AT_vor]],tbl_BT[Datum],"&lt;"&amp;tbl_BT[[#This Row],[BT_AT_nach]],tbl_BT[Ist_AT],TRUE),"")</f>
        <v/>
      </c>
      <c r="N247" t="b">
        <f>AND(tbl_BT[[#This Row],[Ist_BT_Prüfung]],tbl_BT[[#This Row],[BT_AT_Anzahl]]&gt;0)</f>
        <v>0</v>
      </c>
      <c r="O247" t="b">
        <f>AND(tbl_BT[[#This Row],[Ist_BT_Ergebnis]],tbl_BT[[#This Row],[Ist_AT]])</f>
        <v>0</v>
      </c>
    </row>
    <row r="248" spans="1:15" x14ac:dyDescent="0.3">
      <c r="A248" s="3">
        <v>45168</v>
      </c>
      <c r="B248">
        <f>WEEKDAY(tbl_BT[[#This Row],[Datum]],2)</f>
        <v>3</v>
      </c>
      <c r="C248" t="b">
        <f>COUNTIFS(tbl_FT[Datum],tbl_BT[[#This Row],[Datum]])&gt;0</f>
        <v>0</v>
      </c>
      <c r="D248" t="str">
        <f>IF(tbl_BT[[#This Row],[Ist_FT]],INDEX(tbl_FT[Bezeichner],MATCH(tbl_BT[[#This Row],[Datum]],tbl_FT[Datum],0)),"")</f>
        <v/>
      </c>
      <c r="E248" s="6" t="b">
        <f>AND(tbl_BT[[#This Row],[Wochentag]]&lt;=5,NOT(tbl_BT[[#This Row],[Ist_FT]]))</f>
        <v>1</v>
      </c>
      <c r="F248" s="6" t="b">
        <f>NOT(tbl_BT[[#This Row],[Ist_AT]])</f>
        <v>0</v>
      </c>
      <c r="G248" s="3">
        <f>IF(tbl_BT[[#This Row],[Ist_AT]],IFERROR(_xlfn.AGGREGATE(14,6,tbl_BT[Datum]/((tbl_BT[Datum]&lt;tbl_BT[[#This Row],[Datum]])*tbl_BT[Ist_Frei]),1),""),"")</f>
        <v>45165</v>
      </c>
      <c r="H248" s="3">
        <f>IF(tbl_BT[[#This Row],[Ist_AT]],IFERROR(_xlfn.AGGREGATE(15,6,tbl_BT[Datum]/((tbl_BT[Datum]&gt;tbl_BT[[#This Row],[Datum]])*tbl_BT[Ist_Frei]),1),""),"")</f>
        <v>45171</v>
      </c>
      <c r="I248" s="7">
        <f>IFERROR(tbl_BT[[#This Row],[AT_frei_nach]]-tbl_BT[[#This Row],[AT_frei_vor]]-1,"")</f>
        <v>5</v>
      </c>
      <c r="J248" t="b">
        <f>OR(tbl_BT[[#This Row],[Ist_Frei]],tbl_BT[[#This Row],[AT_Anzahl]]=1)</f>
        <v>0</v>
      </c>
      <c r="K248" s="1" t="str">
        <f>IF(tbl_BT[[#This Row],[Ist_BT_Prüfung]],IFERROR(_xlfn.AGGREGATE(14,6,tbl_BT[Datum]/((tbl_BT[Datum]&lt;tbl_BT[[#This Row],[Datum]])*NOT(tbl_BT[Ist_BT_Prüfung])),1),""),"")</f>
        <v/>
      </c>
      <c r="L248" s="1" t="str">
        <f>IF(tbl_BT[[#This Row],[Ist_BT_Prüfung]],IFERROR(_xlfn.AGGREGATE(15,6,tbl_BT[Datum]/((tbl_BT[Datum]&gt;tbl_BT[[#This Row],[Datum]])*NOT(tbl_BT[Ist_BT_Prüfung])),1),""),"")</f>
        <v/>
      </c>
      <c r="M248" s="2" t="str">
        <f>IF(tbl_BT[[#This Row],[Ist_BT_Prüfung]],COUNTIFS(tbl_BT[Datum],"&gt;"&amp;tbl_BT[[#This Row],[BT_AT_vor]],tbl_BT[Datum],"&lt;"&amp;tbl_BT[[#This Row],[BT_AT_nach]],tbl_BT[Ist_AT],TRUE),"")</f>
        <v/>
      </c>
      <c r="N248" t="b">
        <f>AND(tbl_BT[[#This Row],[Ist_BT_Prüfung]],tbl_BT[[#This Row],[BT_AT_Anzahl]]&gt;0)</f>
        <v>0</v>
      </c>
      <c r="O248" t="b">
        <f>AND(tbl_BT[[#This Row],[Ist_BT_Ergebnis]],tbl_BT[[#This Row],[Ist_AT]])</f>
        <v>0</v>
      </c>
    </row>
    <row r="249" spans="1:15" x14ac:dyDescent="0.3">
      <c r="A249" s="3">
        <v>45169</v>
      </c>
      <c r="B249">
        <f>WEEKDAY(tbl_BT[[#This Row],[Datum]],2)</f>
        <v>4</v>
      </c>
      <c r="C249" t="b">
        <f>COUNTIFS(tbl_FT[Datum],tbl_BT[[#This Row],[Datum]])&gt;0</f>
        <v>0</v>
      </c>
      <c r="D249" t="str">
        <f>IF(tbl_BT[[#This Row],[Ist_FT]],INDEX(tbl_FT[Bezeichner],MATCH(tbl_BT[[#This Row],[Datum]],tbl_FT[Datum],0)),"")</f>
        <v/>
      </c>
      <c r="E249" s="6" t="b">
        <f>AND(tbl_BT[[#This Row],[Wochentag]]&lt;=5,NOT(tbl_BT[[#This Row],[Ist_FT]]))</f>
        <v>1</v>
      </c>
      <c r="F249" s="6" t="b">
        <f>NOT(tbl_BT[[#This Row],[Ist_AT]])</f>
        <v>0</v>
      </c>
      <c r="G249" s="3">
        <f>IF(tbl_BT[[#This Row],[Ist_AT]],IFERROR(_xlfn.AGGREGATE(14,6,tbl_BT[Datum]/((tbl_BT[Datum]&lt;tbl_BT[[#This Row],[Datum]])*tbl_BT[Ist_Frei]),1),""),"")</f>
        <v>45165</v>
      </c>
      <c r="H249" s="3">
        <f>IF(tbl_BT[[#This Row],[Ist_AT]],IFERROR(_xlfn.AGGREGATE(15,6,tbl_BT[Datum]/((tbl_BT[Datum]&gt;tbl_BT[[#This Row],[Datum]])*tbl_BT[Ist_Frei]),1),""),"")</f>
        <v>45171</v>
      </c>
      <c r="I249" s="7">
        <f>IFERROR(tbl_BT[[#This Row],[AT_frei_nach]]-tbl_BT[[#This Row],[AT_frei_vor]]-1,"")</f>
        <v>5</v>
      </c>
      <c r="J249" t="b">
        <f>OR(tbl_BT[[#This Row],[Ist_Frei]],tbl_BT[[#This Row],[AT_Anzahl]]=1)</f>
        <v>0</v>
      </c>
      <c r="K249" s="1" t="str">
        <f>IF(tbl_BT[[#This Row],[Ist_BT_Prüfung]],IFERROR(_xlfn.AGGREGATE(14,6,tbl_BT[Datum]/((tbl_BT[Datum]&lt;tbl_BT[[#This Row],[Datum]])*NOT(tbl_BT[Ist_BT_Prüfung])),1),""),"")</f>
        <v/>
      </c>
      <c r="L249" s="1" t="str">
        <f>IF(tbl_BT[[#This Row],[Ist_BT_Prüfung]],IFERROR(_xlfn.AGGREGATE(15,6,tbl_BT[Datum]/((tbl_BT[Datum]&gt;tbl_BT[[#This Row],[Datum]])*NOT(tbl_BT[Ist_BT_Prüfung])),1),""),"")</f>
        <v/>
      </c>
      <c r="M249" s="2" t="str">
        <f>IF(tbl_BT[[#This Row],[Ist_BT_Prüfung]],COUNTIFS(tbl_BT[Datum],"&gt;"&amp;tbl_BT[[#This Row],[BT_AT_vor]],tbl_BT[Datum],"&lt;"&amp;tbl_BT[[#This Row],[BT_AT_nach]],tbl_BT[Ist_AT],TRUE),"")</f>
        <v/>
      </c>
      <c r="N249" t="b">
        <f>AND(tbl_BT[[#This Row],[Ist_BT_Prüfung]],tbl_BT[[#This Row],[BT_AT_Anzahl]]&gt;0)</f>
        <v>0</v>
      </c>
      <c r="O249" t="b">
        <f>AND(tbl_BT[[#This Row],[Ist_BT_Ergebnis]],tbl_BT[[#This Row],[Ist_AT]])</f>
        <v>0</v>
      </c>
    </row>
    <row r="250" spans="1:15" x14ac:dyDescent="0.3">
      <c r="A250" s="3">
        <v>45170</v>
      </c>
      <c r="B250">
        <f>WEEKDAY(tbl_BT[[#This Row],[Datum]],2)</f>
        <v>5</v>
      </c>
      <c r="C250" t="b">
        <f>COUNTIFS(tbl_FT[Datum],tbl_BT[[#This Row],[Datum]])&gt;0</f>
        <v>0</v>
      </c>
      <c r="D250" t="str">
        <f>IF(tbl_BT[[#This Row],[Ist_FT]],INDEX(tbl_FT[Bezeichner],MATCH(tbl_BT[[#This Row],[Datum]],tbl_FT[Datum],0)),"")</f>
        <v/>
      </c>
      <c r="E250" s="6" t="b">
        <f>AND(tbl_BT[[#This Row],[Wochentag]]&lt;=5,NOT(tbl_BT[[#This Row],[Ist_FT]]))</f>
        <v>1</v>
      </c>
      <c r="F250" s="6" t="b">
        <f>NOT(tbl_BT[[#This Row],[Ist_AT]])</f>
        <v>0</v>
      </c>
      <c r="G250" s="3">
        <f>IF(tbl_BT[[#This Row],[Ist_AT]],IFERROR(_xlfn.AGGREGATE(14,6,tbl_BT[Datum]/((tbl_BT[Datum]&lt;tbl_BT[[#This Row],[Datum]])*tbl_BT[Ist_Frei]),1),""),"")</f>
        <v>45165</v>
      </c>
      <c r="H250" s="3">
        <f>IF(tbl_BT[[#This Row],[Ist_AT]],IFERROR(_xlfn.AGGREGATE(15,6,tbl_BT[Datum]/((tbl_BT[Datum]&gt;tbl_BT[[#This Row],[Datum]])*tbl_BT[Ist_Frei]),1),""),"")</f>
        <v>45171</v>
      </c>
      <c r="I250" s="7">
        <f>IFERROR(tbl_BT[[#This Row],[AT_frei_nach]]-tbl_BT[[#This Row],[AT_frei_vor]]-1,"")</f>
        <v>5</v>
      </c>
      <c r="J250" t="b">
        <f>OR(tbl_BT[[#This Row],[Ist_Frei]],tbl_BT[[#This Row],[AT_Anzahl]]=1)</f>
        <v>0</v>
      </c>
      <c r="K250" s="1" t="str">
        <f>IF(tbl_BT[[#This Row],[Ist_BT_Prüfung]],IFERROR(_xlfn.AGGREGATE(14,6,tbl_BT[Datum]/((tbl_BT[Datum]&lt;tbl_BT[[#This Row],[Datum]])*NOT(tbl_BT[Ist_BT_Prüfung])),1),""),"")</f>
        <v/>
      </c>
      <c r="L250" s="1" t="str">
        <f>IF(tbl_BT[[#This Row],[Ist_BT_Prüfung]],IFERROR(_xlfn.AGGREGATE(15,6,tbl_BT[Datum]/((tbl_BT[Datum]&gt;tbl_BT[[#This Row],[Datum]])*NOT(tbl_BT[Ist_BT_Prüfung])),1),""),"")</f>
        <v/>
      </c>
      <c r="M250" s="2" t="str">
        <f>IF(tbl_BT[[#This Row],[Ist_BT_Prüfung]],COUNTIFS(tbl_BT[Datum],"&gt;"&amp;tbl_BT[[#This Row],[BT_AT_vor]],tbl_BT[Datum],"&lt;"&amp;tbl_BT[[#This Row],[BT_AT_nach]],tbl_BT[Ist_AT],TRUE),"")</f>
        <v/>
      </c>
      <c r="N250" t="b">
        <f>AND(tbl_BT[[#This Row],[Ist_BT_Prüfung]],tbl_BT[[#This Row],[BT_AT_Anzahl]]&gt;0)</f>
        <v>0</v>
      </c>
      <c r="O250" t="b">
        <f>AND(tbl_BT[[#This Row],[Ist_BT_Ergebnis]],tbl_BT[[#This Row],[Ist_AT]])</f>
        <v>0</v>
      </c>
    </row>
    <row r="251" spans="1:15" x14ac:dyDescent="0.3">
      <c r="A251" s="3">
        <v>45171</v>
      </c>
      <c r="B251">
        <f>WEEKDAY(tbl_BT[[#This Row],[Datum]],2)</f>
        <v>6</v>
      </c>
      <c r="C251" t="b">
        <f>COUNTIFS(tbl_FT[Datum],tbl_BT[[#This Row],[Datum]])&gt;0</f>
        <v>0</v>
      </c>
      <c r="D251" t="str">
        <f>IF(tbl_BT[[#This Row],[Ist_FT]],INDEX(tbl_FT[Bezeichner],MATCH(tbl_BT[[#This Row],[Datum]],tbl_FT[Datum],0)),"")</f>
        <v/>
      </c>
      <c r="E251" s="6" t="b">
        <f>AND(tbl_BT[[#This Row],[Wochentag]]&lt;=5,NOT(tbl_BT[[#This Row],[Ist_FT]]))</f>
        <v>0</v>
      </c>
      <c r="F251" s="6" t="b">
        <f>NOT(tbl_BT[[#This Row],[Ist_AT]])</f>
        <v>1</v>
      </c>
      <c r="G251" s="3" t="str">
        <f>IF(tbl_BT[[#This Row],[Ist_AT]],IFERROR(_xlfn.AGGREGATE(14,6,tbl_BT[Datum]/((tbl_BT[Datum]&lt;tbl_BT[[#This Row],[Datum]])*tbl_BT[Ist_Frei]),1),""),"")</f>
        <v/>
      </c>
      <c r="H251" s="3" t="str">
        <f>IF(tbl_BT[[#This Row],[Ist_AT]],IFERROR(_xlfn.AGGREGATE(15,6,tbl_BT[Datum]/((tbl_BT[Datum]&gt;tbl_BT[[#This Row],[Datum]])*tbl_BT[Ist_Frei]),1),""),"")</f>
        <v/>
      </c>
      <c r="I251" s="7" t="str">
        <f>IFERROR(tbl_BT[[#This Row],[AT_frei_nach]]-tbl_BT[[#This Row],[AT_frei_vor]]-1,"")</f>
        <v/>
      </c>
      <c r="J251" t="b">
        <f>OR(tbl_BT[[#This Row],[Ist_Frei]],tbl_BT[[#This Row],[AT_Anzahl]]=1)</f>
        <v>1</v>
      </c>
      <c r="K251" s="1">
        <f>IF(tbl_BT[[#This Row],[Ist_BT_Prüfung]],IFERROR(_xlfn.AGGREGATE(14,6,tbl_BT[Datum]/((tbl_BT[Datum]&lt;tbl_BT[[#This Row],[Datum]])*NOT(tbl_BT[Ist_BT_Prüfung])),1),""),"")</f>
        <v>45170</v>
      </c>
      <c r="L251" s="1">
        <f>IF(tbl_BT[[#This Row],[Ist_BT_Prüfung]],IFERROR(_xlfn.AGGREGATE(15,6,tbl_BT[Datum]/((tbl_BT[Datum]&gt;tbl_BT[[#This Row],[Datum]])*NOT(tbl_BT[Ist_BT_Prüfung])),1),""),"")</f>
        <v>45173</v>
      </c>
      <c r="M251" s="2">
        <f>IF(tbl_BT[[#This Row],[Ist_BT_Prüfung]],COUNTIFS(tbl_BT[Datum],"&gt;"&amp;tbl_BT[[#This Row],[BT_AT_vor]],tbl_BT[Datum],"&lt;"&amp;tbl_BT[[#This Row],[BT_AT_nach]],tbl_BT[Ist_AT],TRUE),"")</f>
        <v>0</v>
      </c>
      <c r="N251" t="b">
        <f>AND(tbl_BT[[#This Row],[Ist_BT_Prüfung]],tbl_BT[[#This Row],[BT_AT_Anzahl]]&gt;0)</f>
        <v>0</v>
      </c>
      <c r="O251" t="b">
        <f>AND(tbl_BT[[#This Row],[Ist_BT_Ergebnis]],tbl_BT[[#This Row],[Ist_AT]])</f>
        <v>0</v>
      </c>
    </row>
    <row r="252" spans="1:15" x14ac:dyDescent="0.3">
      <c r="A252" s="3">
        <v>45172</v>
      </c>
      <c r="B252">
        <f>WEEKDAY(tbl_BT[[#This Row],[Datum]],2)</f>
        <v>7</v>
      </c>
      <c r="C252" t="b">
        <f>COUNTIFS(tbl_FT[Datum],tbl_BT[[#This Row],[Datum]])&gt;0</f>
        <v>0</v>
      </c>
      <c r="D252" t="str">
        <f>IF(tbl_BT[[#This Row],[Ist_FT]],INDEX(tbl_FT[Bezeichner],MATCH(tbl_BT[[#This Row],[Datum]],tbl_FT[Datum],0)),"")</f>
        <v/>
      </c>
      <c r="E252" s="6" t="b">
        <f>AND(tbl_BT[[#This Row],[Wochentag]]&lt;=5,NOT(tbl_BT[[#This Row],[Ist_FT]]))</f>
        <v>0</v>
      </c>
      <c r="F252" s="6" t="b">
        <f>NOT(tbl_BT[[#This Row],[Ist_AT]])</f>
        <v>1</v>
      </c>
      <c r="G252" s="3" t="str">
        <f>IF(tbl_BT[[#This Row],[Ist_AT]],IFERROR(_xlfn.AGGREGATE(14,6,tbl_BT[Datum]/((tbl_BT[Datum]&lt;tbl_BT[[#This Row],[Datum]])*tbl_BT[Ist_Frei]),1),""),"")</f>
        <v/>
      </c>
      <c r="H252" s="3" t="str">
        <f>IF(tbl_BT[[#This Row],[Ist_AT]],IFERROR(_xlfn.AGGREGATE(15,6,tbl_BT[Datum]/((tbl_BT[Datum]&gt;tbl_BT[[#This Row],[Datum]])*tbl_BT[Ist_Frei]),1),""),"")</f>
        <v/>
      </c>
      <c r="I252" s="7" t="str">
        <f>IFERROR(tbl_BT[[#This Row],[AT_frei_nach]]-tbl_BT[[#This Row],[AT_frei_vor]]-1,"")</f>
        <v/>
      </c>
      <c r="J252" t="b">
        <f>OR(tbl_BT[[#This Row],[Ist_Frei]],tbl_BT[[#This Row],[AT_Anzahl]]=1)</f>
        <v>1</v>
      </c>
      <c r="K252" s="1">
        <f>IF(tbl_BT[[#This Row],[Ist_BT_Prüfung]],IFERROR(_xlfn.AGGREGATE(14,6,tbl_BT[Datum]/((tbl_BT[Datum]&lt;tbl_BT[[#This Row],[Datum]])*NOT(tbl_BT[Ist_BT_Prüfung])),1),""),"")</f>
        <v>45170</v>
      </c>
      <c r="L252" s="1">
        <f>IF(tbl_BT[[#This Row],[Ist_BT_Prüfung]],IFERROR(_xlfn.AGGREGATE(15,6,tbl_BT[Datum]/((tbl_BT[Datum]&gt;tbl_BT[[#This Row],[Datum]])*NOT(tbl_BT[Ist_BT_Prüfung])),1),""),"")</f>
        <v>45173</v>
      </c>
      <c r="M252" s="2">
        <f>IF(tbl_BT[[#This Row],[Ist_BT_Prüfung]],COUNTIFS(tbl_BT[Datum],"&gt;"&amp;tbl_BT[[#This Row],[BT_AT_vor]],tbl_BT[Datum],"&lt;"&amp;tbl_BT[[#This Row],[BT_AT_nach]],tbl_BT[Ist_AT],TRUE),"")</f>
        <v>0</v>
      </c>
      <c r="N252" t="b">
        <f>AND(tbl_BT[[#This Row],[Ist_BT_Prüfung]],tbl_BT[[#This Row],[BT_AT_Anzahl]]&gt;0)</f>
        <v>0</v>
      </c>
      <c r="O252" t="b">
        <f>AND(tbl_BT[[#This Row],[Ist_BT_Ergebnis]],tbl_BT[[#This Row],[Ist_AT]])</f>
        <v>0</v>
      </c>
    </row>
    <row r="253" spans="1:15" x14ac:dyDescent="0.3">
      <c r="A253" s="3">
        <v>45173</v>
      </c>
      <c r="B253">
        <f>WEEKDAY(tbl_BT[[#This Row],[Datum]],2)</f>
        <v>1</v>
      </c>
      <c r="C253" t="b">
        <f>COUNTIFS(tbl_FT[Datum],tbl_BT[[#This Row],[Datum]])&gt;0</f>
        <v>0</v>
      </c>
      <c r="D253" t="str">
        <f>IF(tbl_BT[[#This Row],[Ist_FT]],INDEX(tbl_FT[Bezeichner],MATCH(tbl_BT[[#This Row],[Datum]],tbl_FT[Datum],0)),"")</f>
        <v/>
      </c>
      <c r="E253" s="6" t="b">
        <f>AND(tbl_BT[[#This Row],[Wochentag]]&lt;=5,NOT(tbl_BT[[#This Row],[Ist_FT]]))</f>
        <v>1</v>
      </c>
      <c r="F253" s="6" t="b">
        <f>NOT(tbl_BT[[#This Row],[Ist_AT]])</f>
        <v>0</v>
      </c>
      <c r="G253" s="3">
        <f>IF(tbl_BT[[#This Row],[Ist_AT]],IFERROR(_xlfn.AGGREGATE(14,6,tbl_BT[Datum]/((tbl_BT[Datum]&lt;tbl_BT[[#This Row],[Datum]])*tbl_BT[Ist_Frei]),1),""),"")</f>
        <v>45172</v>
      </c>
      <c r="H253" s="3">
        <f>IF(tbl_BT[[#This Row],[Ist_AT]],IFERROR(_xlfn.AGGREGATE(15,6,tbl_BT[Datum]/((tbl_BT[Datum]&gt;tbl_BT[[#This Row],[Datum]])*tbl_BT[Ist_Frei]),1),""),"")</f>
        <v>45178</v>
      </c>
      <c r="I253" s="7">
        <f>IFERROR(tbl_BT[[#This Row],[AT_frei_nach]]-tbl_BT[[#This Row],[AT_frei_vor]]-1,"")</f>
        <v>5</v>
      </c>
      <c r="J253" t="b">
        <f>OR(tbl_BT[[#This Row],[Ist_Frei]],tbl_BT[[#This Row],[AT_Anzahl]]=1)</f>
        <v>0</v>
      </c>
      <c r="K253" s="1" t="str">
        <f>IF(tbl_BT[[#This Row],[Ist_BT_Prüfung]],IFERROR(_xlfn.AGGREGATE(14,6,tbl_BT[Datum]/((tbl_BT[Datum]&lt;tbl_BT[[#This Row],[Datum]])*NOT(tbl_BT[Ist_BT_Prüfung])),1),""),"")</f>
        <v/>
      </c>
      <c r="L253" s="1" t="str">
        <f>IF(tbl_BT[[#This Row],[Ist_BT_Prüfung]],IFERROR(_xlfn.AGGREGATE(15,6,tbl_BT[Datum]/((tbl_BT[Datum]&gt;tbl_BT[[#This Row],[Datum]])*NOT(tbl_BT[Ist_BT_Prüfung])),1),""),"")</f>
        <v/>
      </c>
      <c r="M253" s="2" t="str">
        <f>IF(tbl_BT[[#This Row],[Ist_BT_Prüfung]],COUNTIFS(tbl_BT[Datum],"&gt;"&amp;tbl_BT[[#This Row],[BT_AT_vor]],tbl_BT[Datum],"&lt;"&amp;tbl_BT[[#This Row],[BT_AT_nach]],tbl_BT[Ist_AT],TRUE),"")</f>
        <v/>
      </c>
      <c r="N253" t="b">
        <f>AND(tbl_BT[[#This Row],[Ist_BT_Prüfung]],tbl_BT[[#This Row],[BT_AT_Anzahl]]&gt;0)</f>
        <v>0</v>
      </c>
      <c r="O253" t="b">
        <f>AND(tbl_BT[[#This Row],[Ist_BT_Ergebnis]],tbl_BT[[#This Row],[Ist_AT]])</f>
        <v>0</v>
      </c>
    </row>
    <row r="254" spans="1:15" x14ac:dyDescent="0.3">
      <c r="A254" s="3">
        <v>45174</v>
      </c>
      <c r="B254">
        <f>WEEKDAY(tbl_BT[[#This Row],[Datum]],2)</f>
        <v>2</v>
      </c>
      <c r="C254" t="b">
        <f>COUNTIFS(tbl_FT[Datum],tbl_BT[[#This Row],[Datum]])&gt;0</f>
        <v>0</v>
      </c>
      <c r="D254" t="str">
        <f>IF(tbl_BT[[#This Row],[Ist_FT]],INDEX(tbl_FT[Bezeichner],MATCH(tbl_BT[[#This Row],[Datum]],tbl_FT[Datum],0)),"")</f>
        <v/>
      </c>
      <c r="E254" s="6" t="b">
        <f>AND(tbl_BT[[#This Row],[Wochentag]]&lt;=5,NOT(tbl_BT[[#This Row],[Ist_FT]]))</f>
        <v>1</v>
      </c>
      <c r="F254" s="6" t="b">
        <f>NOT(tbl_BT[[#This Row],[Ist_AT]])</f>
        <v>0</v>
      </c>
      <c r="G254" s="3">
        <f>IF(tbl_BT[[#This Row],[Ist_AT]],IFERROR(_xlfn.AGGREGATE(14,6,tbl_BT[Datum]/((tbl_BT[Datum]&lt;tbl_BT[[#This Row],[Datum]])*tbl_BT[Ist_Frei]),1),""),"")</f>
        <v>45172</v>
      </c>
      <c r="H254" s="3">
        <f>IF(tbl_BT[[#This Row],[Ist_AT]],IFERROR(_xlfn.AGGREGATE(15,6,tbl_BT[Datum]/((tbl_BT[Datum]&gt;tbl_BT[[#This Row],[Datum]])*tbl_BT[Ist_Frei]),1),""),"")</f>
        <v>45178</v>
      </c>
      <c r="I254" s="7">
        <f>IFERROR(tbl_BT[[#This Row],[AT_frei_nach]]-tbl_BT[[#This Row],[AT_frei_vor]]-1,"")</f>
        <v>5</v>
      </c>
      <c r="J254" t="b">
        <f>OR(tbl_BT[[#This Row],[Ist_Frei]],tbl_BT[[#This Row],[AT_Anzahl]]=1)</f>
        <v>0</v>
      </c>
      <c r="K254" s="1" t="str">
        <f>IF(tbl_BT[[#This Row],[Ist_BT_Prüfung]],IFERROR(_xlfn.AGGREGATE(14,6,tbl_BT[Datum]/((tbl_BT[Datum]&lt;tbl_BT[[#This Row],[Datum]])*NOT(tbl_BT[Ist_BT_Prüfung])),1),""),"")</f>
        <v/>
      </c>
      <c r="L254" s="1" t="str">
        <f>IF(tbl_BT[[#This Row],[Ist_BT_Prüfung]],IFERROR(_xlfn.AGGREGATE(15,6,tbl_BT[Datum]/((tbl_BT[Datum]&gt;tbl_BT[[#This Row],[Datum]])*NOT(tbl_BT[Ist_BT_Prüfung])),1),""),"")</f>
        <v/>
      </c>
      <c r="M254" s="2" t="str">
        <f>IF(tbl_BT[[#This Row],[Ist_BT_Prüfung]],COUNTIFS(tbl_BT[Datum],"&gt;"&amp;tbl_BT[[#This Row],[BT_AT_vor]],tbl_BT[Datum],"&lt;"&amp;tbl_BT[[#This Row],[BT_AT_nach]],tbl_BT[Ist_AT],TRUE),"")</f>
        <v/>
      </c>
      <c r="N254" t="b">
        <f>AND(tbl_BT[[#This Row],[Ist_BT_Prüfung]],tbl_BT[[#This Row],[BT_AT_Anzahl]]&gt;0)</f>
        <v>0</v>
      </c>
      <c r="O254" t="b">
        <f>AND(tbl_BT[[#This Row],[Ist_BT_Ergebnis]],tbl_BT[[#This Row],[Ist_AT]])</f>
        <v>0</v>
      </c>
    </row>
    <row r="255" spans="1:15" x14ac:dyDescent="0.3">
      <c r="A255" s="3">
        <v>45175</v>
      </c>
      <c r="B255">
        <f>WEEKDAY(tbl_BT[[#This Row],[Datum]],2)</f>
        <v>3</v>
      </c>
      <c r="C255" t="b">
        <f>COUNTIFS(tbl_FT[Datum],tbl_BT[[#This Row],[Datum]])&gt;0</f>
        <v>0</v>
      </c>
      <c r="D255" t="str">
        <f>IF(tbl_BT[[#This Row],[Ist_FT]],INDEX(tbl_FT[Bezeichner],MATCH(tbl_BT[[#This Row],[Datum]],tbl_FT[Datum],0)),"")</f>
        <v/>
      </c>
      <c r="E255" s="6" t="b">
        <f>AND(tbl_BT[[#This Row],[Wochentag]]&lt;=5,NOT(tbl_BT[[#This Row],[Ist_FT]]))</f>
        <v>1</v>
      </c>
      <c r="F255" s="6" t="b">
        <f>NOT(tbl_BT[[#This Row],[Ist_AT]])</f>
        <v>0</v>
      </c>
      <c r="G255" s="3">
        <f>IF(tbl_BT[[#This Row],[Ist_AT]],IFERROR(_xlfn.AGGREGATE(14,6,tbl_BT[Datum]/((tbl_BT[Datum]&lt;tbl_BT[[#This Row],[Datum]])*tbl_BT[Ist_Frei]),1),""),"")</f>
        <v>45172</v>
      </c>
      <c r="H255" s="3">
        <f>IF(tbl_BT[[#This Row],[Ist_AT]],IFERROR(_xlfn.AGGREGATE(15,6,tbl_BT[Datum]/((tbl_BT[Datum]&gt;tbl_BT[[#This Row],[Datum]])*tbl_BT[Ist_Frei]),1),""),"")</f>
        <v>45178</v>
      </c>
      <c r="I255" s="7">
        <f>IFERROR(tbl_BT[[#This Row],[AT_frei_nach]]-tbl_BT[[#This Row],[AT_frei_vor]]-1,"")</f>
        <v>5</v>
      </c>
      <c r="J255" t="b">
        <f>OR(tbl_BT[[#This Row],[Ist_Frei]],tbl_BT[[#This Row],[AT_Anzahl]]=1)</f>
        <v>0</v>
      </c>
      <c r="K255" s="1" t="str">
        <f>IF(tbl_BT[[#This Row],[Ist_BT_Prüfung]],IFERROR(_xlfn.AGGREGATE(14,6,tbl_BT[Datum]/((tbl_BT[Datum]&lt;tbl_BT[[#This Row],[Datum]])*NOT(tbl_BT[Ist_BT_Prüfung])),1),""),"")</f>
        <v/>
      </c>
      <c r="L255" s="1" t="str">
        <f>IF(tbl_BT[[#This Row],[Ist_BT_Prüfung]],IFERROR(_xlfn.AGGREGATE(15,6,tbl_BT[Datum]/((tbl_BT[Datum]&gt;tbl_BT[[#This Row],[Datum]])*NOT(tbl_BT[Ist_BT_Prüfung])),1),""),"")</f>
        <v/>
      </c>
      <c r="M255" s="2" t="str">
        <f>IF(tbl_BT[[#This Row],[Ist_BT_Prüfung]],COUNTIFS(tbl_BT[Datum],"&gt;"&amp;tbl_BT[[#This Row],[BT_AT_vor]],tbl_BT[Datum],"&lt;"&amp;tbl_BT[[#This Row],[BT_AT_nach]],tbl_BT[Ist_AT],TRUE),"")</f>
        <v/>
      </c>
      <c r="N255" t="b">
        <f>AND(tbl_BT[[#This Row],[Ist_BT_Prüfung]],tbl_BT[[#This Row],[BT_AT_Anzahl]]&gt;0)</f>
        <v>0</v>
      </c>
      <c r="O255" t="b">
        <f>AND(tbl_BT[[#This Row],[Ist_BT_Ergebnis]],tbl_BT[[#This Row],[Ist_AT]])</f>
        <v>0</v>
      </c>
    </row>
    <row r="256" spans="1:15" x14ac:dyDescent="0.3">
      <c r="A256" s="3">
        <v>45176</v>
      </c>
      <c r="B256">
        <f>WEEKDAY(tbl_BT[[#This Row],[Datum]],2)</f>
        <v>4</v>
      </c>
      <c r="C256" t="b">
        <f>COUNTIFS(tbl_FT[Datum],tbl_BT[[#This Row],[Datum]])&gt;0</f>
        <v>0</v>
      </c>
      <c r="D256" t="str">
        <f>IF(tbl_BT[[#This Row],[Ist_FT]],INDEX(tbl_FT[Bezeichner],MATCH(tbl_BT[[#This Row],[Datum]],tbl_FT[Datum],0)),"")</f>
        <v/>
      </c>
      <c r="E256" s="6" t="b">
        <f>AND(tbl_BT[[#This Row],[Wochentag]]&lt;=5,NOT(tbl_BT[[#This Row],[Ist_FT]]))</f>
        <v>1</v>
      </c>
      <c r="F256" s="6" t="b">
        <f>NOT(tbl_BT[[#This Row],[Ist_AT]])</f>
        <v>0</v>
      </c>
      <c r="G256" s="3">
        <f>IF(tbl_BT[[#This Row],[Ist_AT]],IFERROR(_xlfn.AGGREGATE(14,6,tbl_BT[Datum]/((tbl_BT[Datum]&lt;tbl_BT[[#This Row],[Datum]])*tbl_BT[Ist_Frei]),1),""),"")</f>
        <v>45172</v>
      </c>
      <c r="H256" s="3">
        <f>IF(tbl_BT[[#This Row],[Ist_AT]],IFERROR(_xlfn.AGGREGATE(15,6,tbl_BT[Datum]/((tbl_BT[Datum]&gt;tbl_BT[[#This Row],[Datum]])*tbl_BT[Ist_Frei]),1),""),"")</f>
        <v>45178</v>
      </c>
      <c r="I256" s="7">
        <f>IFERROR(tbl_BT[[#This Row],[AT_frei_nach]]-tbl_BT[[#This Row],[AT_frei_vor]]-1,"")</f>
        <v>5</v>
      </c>
      <c r="J256" t="b">
        <f>OR(tbl_BT[[#This Row],[Ist_Frei]],tbl_BT[[#This Row],[AT_Anzahl]]=1)</f>
        <v>0</v>
      </c>
      <c r="K256" s="1" t="str">
        <f>IF(tbl_BT[[#This Row],[Ist_BT_Prüfung]],IFERROR(_xlfn.AGGREGATE(14,6,tbl_BT[Datum]/((tbl_BT[Datum]&lt;tbl_BT[[#This Row],[Datum]])*NOT(tbl_BT[Ist_BT_Prüfung])),1),""),"")</f>
        <v/>
      </c>
      <c r="L256" s="1" t="str">
        <f>IF(tbl_BT[[#This Row],[Ist_BT_Prüfung]],IFERROR(_xlfn.AGGREGATE(15,6,tbl_BT[Datum]/((tbl_BT[Datum]&gt;tbl_BT[[#This Row],[Datum]])*NOT(tbl_BT[Ist_BT_Prüfung])),1),""),"")</f>
        <v/>
      </c>
      <c r="M256" s="2" t="str">
        <f>IF(tbl_BT[[#This Row],[Ist_BT_Prüfung]],COUNTIFS(tbl_BT[Datum],"&gt;"&amp;tbl_BT[[#This Row],[BT_AT_vor]],tbl_BT[Datum],"&lt;"&amp;tbl_BT[[#This Row],[BT_AT_nach]],tbl_BT[Ist_AT],TRUE),"")</f>
        <v/>
      </c>
      <c r="N256" t="b">
        <f>AND(tbl_BT[[#This Row],[Ist_BT_Prüfung]],tbl_BT[[#This Row],[BT_AT_Anzahl]]&gt;0)</f>
        <v>0</v>
      </c>
      <c r="O256" t="b">
        <f>AND(tbl_BT[[#This Row],[Ist_BT_Ergebnis]],tbl_BT[[#This Row],[Ist_AT]])</f>
        <v>0</v>
      </c>
    </row>
    <row r="257" spans="1:15" x14ac:dyDescent="0.3">
      <c r="A257" s="3">
        <v>45177</v>
      </c>
      <c r="B257">
        <f>WEEKDAY(tbl_BT[[#This Row],[Datum]],2)</f>
        <v>5</v>
      </c>
      <c r="C257" t="b">
        <f>COUNTIFS(tbl_FT[Datum],tbl_BT[[#This Row],[Datum]])&gt;0</f>
        <v>0</v>
      </c>
      <c r="D257" t="str">
        <f>IF(tbl_BT[[#This Row],[Ist_FT]],INDEX(tbl_FT[Bezeichner],MATCH(tbl_BT[[#This Row],[Datum]],tbl_FT[Datum],0)),"")</f>
        <v/>
      </c>
      <c r="E257" s="6" t="b">
        <f>AND(tbl_BT[[#This Row],[Wochentag]]&lt;=5,NOT(tbl_BT[[#This Row],[Ist_FT]]))</f>
        <v>1</v>
      </c>
      <c r="F257" s="6" t="b">
        <f>NOT(tbl_BT[[#This Row],[Ist_AT]])</f>
        <v>0</v>
      </c>
      <c r="G257" s="3">
        <f>IF(tbl_BT[[#This Row],[Ist_AT]],IFERROR(_xlfn.AGGREGATE(14,6,tbl_BT[Datum]/((tbl_BT[Datum]&lt;tbl_BT[[#This Row],[Datum]])*tbl_BT[Ist_Frei]),1),""),"")</f>
        <v>45172</v>
      </c>
      <c r="H257" s="3">
        <f>IF(tbl_BT[[#This Row],[Ist_AT]],IFERROR(_xlfn.AGGREGATE(15,6,tbl_BT[Datum]/((tbl_BT[Datum]&gt;tbl_BT[[#This Row],[Datum]])*tbl_BT[Ist_Frei]),1),""),"")</f>
        <v>45178</v>
      </c>
      <c r="I257" s="7">
        <f>IFERROR(tbl_BT[[#This Row],[AT_frei_nach]]-tbl_BT[[#This Row],[AT_frei_vor]]-1,"")</f>
        <v>5</v>
      </c>
      <c r="J257" t="b">
        <f>OR(tbl_BT[[#This Row],[Ist_Frei]],tbl_BT[[#This Row],[AT_Anzahl]]=1)</f>
        <v>0</v>
      </c>
      <c r="K257" s="1" t="str">
        <f>IF(tbl_BT[[#This Row],[Ist_BT_Prüfung]],IFERROR(_xlfn.AGGREGATE(14,6,tbl_BT[Datum]/((tbl_BT[Datum]&lt;tbl_BT[[#This Row],[Datum]])*NOT(tbl_BT[Ist_BT_Prüfung])),1),""),"")</f>
        <v/>
      </c>
      <c r="L257" s="1" t="str">
        <f>IF(tbl_BT[[#This Row],[Ist_BT_Prüfung]],IFERROR(_xlfn.AGGREGATE(15,6,tbl_BT[Datum]/((tbl_BT[Datum]&gt;tbl_BT[[#This Row],[Datum]])*NOT(tbl_BT[Ist_BT_Prüfung])),1),""),"")</f>
        <v/>
      </c>
      <c r="M257" s="2" t="str">
        <f>IF(tbl_BT[[#This Row],[Ist_BT_Prüfung]],COUNTIFS(tbl_BT[Datum],"&gt;"&amp;tbl_BT[[#This Row],[BT_AT_vor]],tbl_BT[Datum],"&lt;"&amp;tbl_BT[[#This Row],[BT_AT_nach]],tbl_BT[Ist_AT],TRUE),"")</f>
        <v/>
      </c>
      <c r="N257" t="b">
        <f>AND(tbl_BT[[#This Row],[Ist_BT_Prüfung]],tbl_BT[[#This Row],[BT_AT_Anzahl]]&gt;0)</f>
        <v>0</v>
      </c>
      <c r="O257" t="b">
        <f>AND(tbl_BT[[#This Row],[Ist_BT_Ergebnis]],tbl_BT[[#This Row],[Ist_AT]])</f>
        <v>0</v>
      </c>
    </row>
    <row r="258" spans="1:15" x14ac:dyDescent="0.3">
      <c r="A258" s="3">
        <v>45178</v>
      </c>
      <c r="B258">
        <f>WEEKDAY(tbl_BT[[#This Row],[Datum]],2)</f>
        <v>6</v>
      </c>
      <c r="C258" t="b">
        <f>COUNTIFS(tbl_FT[Datum],tbl_BT[[#This Row],[Datum]])&gt;0</f>
        <v>0</v>
      </c>
      <c r="D258" t="str">
        <f>IF(tbl_BT[[#This Row],[Ist_FT]],INDEX(tbl_FT[Bezeichner],MATCH(tbl_BT[[#This Row],[Datum]],tbl_FT[Datum],0)),"")</f>
        <v/>
      </c>
      <c r="E258" s="6" t="b">
        <f>AND(tbl_BT[[#This Row],[Wochentag]]&lt;=5,NOT(tbl_BT[[#This Row],[Ist_FT]]))</f>
        <v>0</v>
      </c>
      <c r="F258" s="6" t="b">
        <f>NOT(tbl_BT[[#This Row],[Ist_AT]])</f>
        <v>1</v>
      </c>
      <c r="G258" s="3" t="str">
        <f>IF(tbl_BT[[#This Row],[Ist_AT]],IFERROR(_xlfn.AGGREGATE(14,6,tbl_BT[Datum]/((tbl_BT[Datum]&lt;tbl_BT[[#This Row],[Datum]])*tbl_BT[Ist_Frei]),1),""),"")</f>
        <v/>
      </c>
      <c r="H258" s="3" t="str">
        <f>IF(tbl_BT[[#This Row],[Ist_AT]],IFERROR(_xlfn.AGGREGATE(15,6,tbl_BT[Datum]/((tbl_BT[Datum]&gt;tbl_BT[[#This Row],[Datum]])*tbl_BT[Ist_Frei]),1),""),"")</f>
        <v/>
      </c>
      <c r="I258" s="7" t="str">
        <f>IFERROR(tbl_BT[[#This Row],[AT_frei_nach]]-tbl_BT[[#This Row],[AT_frei_vor]]-1,"")</f>
        <v/>
      </c>
      <c r="J258" t="b">
        <f>OR(tbl_BT[[#This Row],[Ist_Frei]],tbl_BT[[#This Row],[AT_Anzahl]]=1)</f>
        <v>1</v>
      </c>
      <c r="K258" s="1">
        <f>IF(tbl_BT[[#This Row],[Ist_BT_Prüfung]],IFERROR(_xlfn.AGGREGATE(14,6,tbl_BT[Datum]/((tbl_BT[Datum]&lt;tbl_BT[[#This Row],[Datum]])*NOT(tbl_BT[Ist_BT_Prüfung])),1),""),"")</f>
        <v>45177</v>
      </c>
      <c r="L258" s="1">
        <f>IF(tbl_BT[[#This Row],[Ist_BT_Prüfung]],IFERROR(_xlfn.AGGREGATE(15,6,tbl_BT[Datum]/((tbl_BT[Datum]&gt;tbl_BT[[#This Row],[Datum]])*NOT(tbl_BT[Ist_BT_Prüfung])),1),""),"")</f>
        <v>45180</v>
      </c>
      <c r="M258" s="2">
        <f>IF(tbl_BT[[#This Row],[Ist_BT_Prüfung]],COUNTIFS(tbl_BT[Datum],"&gt;"&amp;tbl_BT[[#This Row],[BT_AT_vor]],tbl_BT[Datum],"&lt;"&amp;tbl_BT[[#This Row],[BT_AT_nach]],tbl_BT[Ist_AT],TRUE),"")</f>
        <v>0</v>
      </c>
      <c r="N258" t="b">
        <f>AND(tbl_BT[[#This Row],[Ist_BT_Prüfung]],tbl_BT[[#This Row],[BT_AT_Anzahl]]&gt;0)</f>
        <v>0</v>
      </c>
      <c r="O258" t="b">
        <f>AND(tbl_BT[[#This Row],[Ist_BT_Ergebnis]],tbl_BT[[#This Row],[Ist_AT]])</f>
        <v>0</v>
      </c>
    </row>
    <row r="259" spans="1:15" x14ac:dyDescent="0.3">
      <c r="A259" s="3">
        <v>45179</v>
      </c>
      <c r="B259">
        <f>WEEKDAY(tbl_BT[[#This Row],[Datum]],2)</f>
        <v>7</v>
      </c>
      <c r="C259" t="b">
        <f>COUNTIFS(tbl_FT[Datum],tbl_BT[[#This Row],[Datum]])&gt;0</f>
        <v>0</v>
      </c>
      <c r="D259" t="str">
        <f>IF(tbl_BT[[#This Row],[Ist_FT]],INDEX(tbl_FT[Bezeichner],MATCH(tbl_BT[[#This Row],[Datum]],tbl_FT[Datum],0)),"")</f>
        <v/>
      </c>
      <c r="E259" s="6" t="b">
        <f>AND(tbl_BT[[#This Row],[Wochentag]]&lt;=5,NOT(tbl_BT[[#This Row],[Ist_FT]]))</f>
        <v>0</v>
      </c>
      <c r="F259" s="6" t="b">
        <f>NOT(tbl_BT[[#This Row],[Ist_AT]])</f>
        <v>1</v>
      </c>
      <c r="G259" s="3" t="str">
        <f>IF(tbl_BT[[#This Row],[Ist_AT]],IFERROR(_xlfn.AGGREGATE(14,6,tbl_BT[Datum]/((tbl_BT[Datum]&lt;tbl_BT[[#This Row],[Datum]])*tbl_BT[Ist_Frei]),1),""),"")</f>
        <v/>
      </c>
      <c r="H259" s="3" t="str">
        <f>IF(tbl_BT[[#This Row],[Ist_AT]],IFERROR(_xlfn.AGGREGATE(15,6,tbl_BT[Datum]/((tbl_BT[Datum]&gt;tbl_BT[[#This Row],[Datum]])*tbl_BT[Ist_Frei]),1),""),"")</f>
        <v/>
      </c>
      <c r="I259" s="7" t="str">
        <f>IFERROR(tbl_BT[[#This Row],[AT_frei_nach]]-tbl_BT[[#This Row],[AT_frei_vor]]-1,"")</f>
        <v/>
      </c>
      <c r="J259" t="b">
        <f>OR(tbl_BT[[#This Row],[Ist_Frei]],tbl_BT[[#This Row],[AT_Anzahl]]=1)</f>
        <v>1</v>
      </c>
      <c r="K259" s="1">
        <f>IF(tbl_BT[[#This Row],[Ist_BT_Prüfung]],IFERROR(_xlfn.AGGREGATE(14,6,tbl_BT[Datum]/((tbl_BT[Datum]&lt;tbl_BT[[#This Row],[Datum]])*NOT(tbl_BT[Ist_BT_Prüfung])),1),""),"")</f>
        <v>45177</v>
      </c>
      <c r="L259" s="1">
        <f>IF(tbl_BT[[#This Row],[Ist_BT_Prüfung]],IFERROR(_xlfn.AGGREGATE(15,6,tbl_BT[Datum]/((tbl_BT[Datum]&gt;tbl_BT[[#This Row],[Datum]])*NOT(tbl_BT[Ist_BT_Prüfung])),1),""),"")</f>
        <v>45180</v>
      </c>
      <c r="M259" s="2">
        <f>IF(tbl_BT[[#This Row],[Ist_BT_Prüfung]],COUNTIFS(tbl_BT[Datum],"&gt;"&amp;tbl_BT[[#This Row],[BT_AT_vor]],tbl_BT[Datum],"&lt;"&amp;tbl_BT[[#This Row],[BT_AT_nach]],tbl_BT[Ist_AT],TRUE),"")</f>
        <v>0</v>
      </c>
      <c r="N259" t="b">
        <f>AND(tbl_BT[[#This Row],[Ist_BT_Prüfung]],tbl_BT[[#This Row],[BT_AT_Anzahl]]&gt;0)</f>
        <v>0</v>
      </c>
      <c r="O259" t="b">
        <f>AND(tbl_BT[[#This Row],[Ist_BT_Ergebnis]],tbl_BT[[#This Row],[Ist_AT]])</f>
        <v>0</v>
      </c>
    </row>
    <row r="260" spans="1:15" x14ac:dyDescent="0.3">
      <c r="A260" s="3">
        <v>45180</v>
      </c>
      <c r="B260">
        <f>WEEKDAY(tbl_BT[[#This Row],[Datum]],2)</f>
        <v>1</v>
      </c>
      <c r="C260" t="b">
        <f>COUNTIFS(tbl_FT[Datum],tbl_BT[[#This Row],[Datum]])&gt;0</f>
        <v>0</v>
      </c>
      <c r="D260" t="str">
        <f>IF(tbl_BT[[#This Row],[Ist_FT]],INDEX(tbl_FT[Bezeichner],MATCH(tbl_BT[[#This Row],[Datum]],tbl_FT[Datum],0)),"")</f>
        <v/>
      </c>
      <c r="E260" s="6" t="b">
        <f>AND(tbl_BT[[#This Row],[Wochentag]]&lt;=5,NOT(tbl_BT[[#This Row],[Ist_FT]]))</f>
        <v>1</v>
      </c>
      <c r="F260" s="6" t="b">
        <f>NOT(tbl_BT[[#This Row],[Ist_AT]])</f>
        <v>0</v>
      </c>
      <c r="G260" s="3">
        <f>IF(tbl_BT[[#This Row],[Ist_AT]],IFERROR(_xlfn.AGGREGATE(14,6,tbl_BT[Datum]/((tbl_BT[Datum]&lt;tbl_BT[[#This Row],[Datum]])*tbl_BT[Ist_Frei]),1),""),"")</f>
        <v>45179</v>
      </c>
      <c r="H260" s="3">
        <f>IF(tbl_BT[[#This Row],[Ist_AT]],IFERROR(_xlfn.AGGREGATE(15,6,tbl_BT[Datum]/((tbl_BT[Datum]&gt;tbl_BT[[#This Row],[Datum]])*tbl_BT[Ist_Frei]),1),""),"")</f>
        <v>45185</v>
      </c>
      <c r="I260" s="7">
        <f>IFERROR(tbl_BT[[#This Row],[AT_frei_nach]]-tbl_BT[[#This Row],[AT_frei_vor]]-1,"")</f>
        <v>5</v>
      </c>
      <c r="J260" t="b">
        <f>OR(tbl_BT[[#This Row],[Ist_Frei]],tbl_BT[[#This Row],[AT_Anzahl]]=1)</f>
        <v>0</v>
      </c>
      <c r="K260" s="1" t="str">
        <f>IF(tbl_BT[[#This Row],[Ist_BT_Prüfung]],IFERROR(_xlfn.AGGREGATE(14,6,tbl_BT[Datum]/((tbl_BT[Datum]&lt;tbl_BT[[#This Row],[Datum]])*NOT(tbl_BT[Ist_BT_Prüfung])),1),""),"")</f>
        <v/>
      </c>
      <c r="L260" s="1" t="str">
        <f>IF(tbl_BT[[#This Row],[Ist_BT_Prüfung]],IFERROR(_xlfn.AGGREGATE(15,6,tbl_BT[Datum]/((tbl_BT[Datum]&gt;tbl_BT[[#This Row],[Datum]])*NOT(tbl_BT[Ist_BT_Prüfung])),1),""),"")</f>
        <v/>
      </c>
      <c r="M260" s="2" t="str">
        <f>IF(tbl_BT[[#This Row],[Ist_BT_Prüfung]],COUNTIFS(tbl_BT[Datum],"&gt;"&amp;tbl_BT[[#This Row],[BT_AT_vor]],tbl_BT[Datum],"&lt;"&amp;tbl_BT[[#This Row],[BT_AT_nach]],tbl_BT[Ist_AT],TRUE),"")</f>
        <v/>
      </c>
      <c r="N260" t="b">
        <f>AND(tbl_BT[[#This Row],[Ist_BT_Prüfung]],tbl_BT[[#This Row],[BT_AT_Anzahl]]&gt;0)</f>
        <v>0</v>
      </c>
      <c r="O260" t="b">
        <f>AND(tbl_BT[[#This Row],[Ist_BT_Ergebnis]],tbl_BT[[#This Row],[Ist_AT]])</f>
        <v>0</v>
      </c>
    </row>
    <row r="261" spans="1:15" x14ac:dyDescent="0.3">
      <c r="A261" s="3">
        <v>45181</v>
      </c>
      <c r="B261">
        <f>WEEKDAY(tbl_BT[[#This Row],[Datum]],2)</f>
        <v>2</v>
      </c>
      <c r="C261" t="b">
        <f>COUNTIFS(tbl_FT[Datum],tbl_BT[[#This Row],[Datum]])&gt;0</f>
        <v>0</v>
      </c>
      <c r="D261" t="str">
        <f>IF(tbl_BT[[#This Row],[Ist_FT]],INDEX(tbl_FT[Bezeichner],MATCH(tbl_BT[[#This Row],[Datum]],tbl_FT[Datum],0)),"")</f>
        <v/>
      </c>
      <c r="E261" s="6" t="b">
        <f>AND(tbl_BT[[#This Row],[Wochentag]]&lt;=5,NOT(tbl_BT[[#This Row],[Ist_FT]]))</f>
        <v>1</v>
      </c>
      <c r="F261" s="6" t="b">
        <f>NOT(tbl_BT[[#This Row],[Ist_AT]])</f>
        <v>0</v>
      </c>
      <c r="G261" s="3">
        <f>IF(tbl_BT[[#This Row],[Ist_AT]],IFERROR(_xlfn.AGGREGATE(14,6,tbl_BT[Datum]/((tbl_BT[Datum]&lt;tbl_BT[[#This Row],[Datum]])*tbl_BT[Ist_Frei]),1),""),"")</f>
        <v>45179</v>
      </c>
      <c r="H261" s="3">
        <f>IF(tbl_BT[[#This Row],[Ist_AT]],IFERROR(_xlfn.AGGREGATE(15,6,tbl_BT[Datum]/((tbl_BT[Datum]&gt;tbl_BT[[#This Row],[Datum]])*tbl_BT[Ist_Frei]),1),""),"")</f>
        <v>45185</v>
      </c>
      <c r="I261" s="7">
        <f>IFERROR(tbl_BT[[#This Row],[AT_frei_nach]]-tbl_BT[[#This Row],[AT_frei_vor]]-1,"")</f>
        <v>5</v>
      </c>
      <c r="J261" t="b">
        <f>OR(tbl_BT[[#This Row],[Ist_Frei]],tbl_BT[[#This Row],[AT_Anzahl]]=1)</f>
        <v>0</v>
      </c>
      <c r="K261" s="1" t="str">
        <f>IF(tbl_BT[[#This Row],[Ist_BT_Prüfung]],IFERROR(_xlfn.AGGREGATE(14,6,tbl_BT[Datum]/((tbl_BT[Datum]&lt;tbl_BT[[#This Row],[Datum]])*NOT(tbl_BT[Ist_BT_Prüfung])),1),""),"")</f>
        <v/>
      </c>
      <c r="L261" s="1" t="str">
        <f>IF(tbl_BT[[#This Row],[Ist_BT_Prüfung]],IFERROR(_xlfn.AGGREGATE(15,6,tbl_BT[Datum]/((tbl_BT[Datum]&gt;tbl_BT[[#This Row],[Datum]])*NOT(tbl_BT[Ist_BT_Prüfung])),1),""),"")</f>
        <v/>
      </c>
      <c r="M261" s="2" t="str">
        <f>IF(tbl_BT[[#This Row],[Ist_BT_Prüfung]],COUNTIFS(tbl_BT[Datum],"&gt;"&amp;tbl_BT[[#This Row],[BT_AT_vor]],tbl_BT[Datum],"&lt;"&amp;tbl_BT[[#This Row],[BT_AT_nach]],tbl_BT[Ist_AT],TRUE),"")</f>
        <v/>
      </c>
      <c r="N261" t="b">
        <f>AND(tbl_BT[[#This Row],[Ist_BT_Prüfung]],tbl_BT[[#This Row],[BT_AT_Anzahl]]&gt;0)</f>
        <v>0</v>
      </c>
      <c r="O261" t="b">
        <f>AND(tbl_BT[[#This Row],[Ist_BT_Ergebnis]],tbl_BT[[#This Row],[Ist_AT]])</f>
        <v>0</v>
      </c>
    </row>
    <row r="262" spans="1:15" x14ac:dyDescent="0.3">
      <c r="A262" s="3">
        <v>45182</v>
      </c>
      <c r="B262">
        <f>WEEKDAY(tbl_BT[[#This Row],[Datum]],2)</f>
        <v>3</v>
      </c>
      <c r="C262" t="b">
        <f>COUNTIFS(tbl_FT[Datum],tbl_BT[[#This Row],[Datum]])&gt;0</f>
        <v>0</v>
      </c>
      <c r="D262" t="str">
        <f>IF(tbl_BT[[#This Row],[Ist_FT]],INDEX(tbl_FT[Bezeichner],MATCH(tbl_BT[[#This Row],[Datum]],tbl_FT[Datum],0)),"")</f>
        <v/>
      </c>
      <c r="E262" s="6" t="b">
        <f>AND(tbl_BT[[#This Row],[Wochentag]]&lt;=5,NOT(tbl_BT[[#This Row],[Ist_FT]]))</f>
        <v>1</v>
      </c>
      <c r="F262" s="6" t="b">
        <f>NOT(tbl_BT[[#This Row],[Ist_AT]])</f>
        <v>0</v>
      </c>
      <c r="G262" s="3">
        <f>IF(tbl_BT[[#This Row],[Ist_AT]],IFERROR(_xlfn.AGGREGATE(14,6,tbl_BT[Datum]/((tbl_BT[Datum]&lt;tbl_BT[[#This Row],[Datum]])*tbl_BT[Ist_Frei]),1),""),"")</f>
        <v>45179</v>
      </c>
      <c r="H262" s="3">
        <f>IF(tbl_BT[[#This Row],[Ist_AT]],IFERROR(_xlfn.AGGREGATE(15,6,tbl_BT[Datum]/((tbl_BT[Datum]&gt;tbl_BT[[#This Row],[Datum]])*tbl_BT[Ist_Frei]),1),""),"")</f>
        <v>45185</v>
      </c>
      <c r="I262" s="7">
        <f>IFERROR(tbl_BT[[#This Row],[AT_frei_nach]]-tbl_BT[[#This Row],[AT_frei_vor]]-1,"")</f>
        <v>5</v>
      </c>
      <c r="J262" t="b">
        <f>OR(tbl_BT[[#This Row],[Ist_Frei]],tbl_BT[[#This Row],[AT_Anzahl]]=1)</f>
        <v>0</v>
      </c>
      <c r="K262" s="1" t="str">
        <f>IF(tbl_BT[[#This Row],[Ist_BT_Prüfung]],IFERROR(_xlfn.AGGREGATE(14,6,tbl_BT[Datum]/((tbl_BT[Datum]&lt;tbl_BT[[#This Row],[Datum]])*NOT(tbl_BT[Ist_BT_Prüfung])),1),""),"")</f>
        <v/>
      </c>
      <c r="L262" s="1" t="str">
        <f>IF(tbl_BT[[#This Row],[Ist_BT_Prüfung]],IFERROR(_xlfn.AGGREGATE(15,6,tbl_BT[Datum]/((tbl_BT[Datum]&gt;tbl_BT[[#This Row],[Datum]])*NOT(tbl_BT[Ist_BT_Prüfung])),1),""),"")</f>
        <v/>
      </c>
      <c r="M262" s="2" t="str">
        <f>IF(tbl_BT[[#This Row],[Ist_BT_Prüfung]],COUNTIFS(tbl_BT[Datum],"&gt;"&amp;tbl_BT[[#This Row],[BT_AT_vor]],tbl_BT[Datum],"&lt;"&amp;tbl_BT[[#This Row],[BT_AT_nach]],tbl_BT[Ist_AT],TRUE),"")</f>
        <v/>
      </c>
      <c r="N262" t="b">
        <f>AND(tbl_BT[[#This Row],[Ist_BT_Prüfung]],tbl_BT[[#This Row],[BT_AT_Anzahl]]&gt;0)</f>
        <v>0</v>
      </c>
      <c r="O262" t="b">
        <f>AND(tbl_BT[[#This Row],[Ist_BT_Ergebnis]],tbl_BT[[#This Row],[Ist_AT]])</f>
        <v>0</v>
      </c>
    </row>
    <row r="263" spans="1:15" x14ac:dyDescent="0.3">
      <c r="A263" s="3">
        <v>45183</v>
      </c>
      <c r="B263">
        <f>WEEKDAY(tbl_BT[[#This Row],[Datum]],2)</f>
        <v>4</v>
      </c>
      <c r="C263" t="b">
        <f>COUNTIFS(tbl_FT[Datum],tbl_BT[[#This Row],[Datum]])&gt;0</f>
        <v>0</v>
      </c>
      <c r="D263" t="str">
        <f>IF(tbl_BT[[#This Row],[Ist_FT]],INDEX(tbl_FT[Bezeichner],MATCH(tbl_BT[[#This Row],[Datum]],tbl_FT[Datum],0)),"")</f>
        <v/>
      </c>
      <c r="E263" s="6" t="b">
        <f>AND(tbl_BT[[#This Row],[Wochentag]]&lt;=5,NOT(tbl_BT[[#This Row],[Ist_FT]]))</f>
        <v>1</v>
      </c>
      <c r="F263" s="6" t="b">
        <f>NOT(tbl_BT[[#This Row],[Ist_AT]])</f>
        <v>0</v>
      </c>
      <c r="G263" s="3">
        <f>IF(tbl_BT[[#This Row],[Ist_AT]],IFERROR(_xlfn.AGGREGATE(14,6,tbl_BT[Datum]/((tbl_BT[Datum]&lt;tbl_BT[[#This Row],[Datum]])*tbl_BT[Ist_Frei]),1),""),"")</f>
        <v>45179</v>
      </c>
      <c r="H263" s="3">
        <f>IF(tbl_BT[[#This Row],[Ist_AT]],IFERROR(_xlfn.AGGREGATE(15,6,tbl_BT[Datum]/((tbl_BT[Datum]&gt;tbl_BT[[#This Row],[Datum]])*tbl_BT[Ist_Frei]),1),""),"")</f>
        <v>45185</v>
      </c>
      <c r="I263" s="7">
        <f>IFERROR(tbl_BT[[#This Row],[AT_frei_nach]]-tbl_BT[[#This Row],[AT_frei_vor]]-1,"")</f>
        <v>5</v>
      </c>
      <c r="J263" t="b">
        <f>OR(tbl_BT[[#This Row],[Ist_Frei]],tbl_BT[[#This Row],[AT_Anzahl]]=1)</f>
        <v>0</v>
      </c>
      <c r="K263" s="1" t="str">
        <f>IF(tbl_BT[[#This Row],[Ist_BT_Prüfung]],IFERROR(_xlfn.AGGREGATE(14,6,tbl_BT[Datum]/((tbl_BT[Datum]&lt;tbl_BT[[#This Row],[Datum]])*NOT(tbl_BT[Ist_BT_Prüfung])),1),""),"")</f>
        <v/>
      </c>
      <c r="L263" s="1" t="str">
        <f>IF(tbl_BT[[#This Row],[Ist_BT_Prüfung]],IFERROR(_xlfn.AGGREGATE(15,6,tbl_BT[Datum]/((tbl_BT[Datum]&gt;tbl_BT[[#This Row],[Datum]])*NOT(tbl_BT[Ist_BT_Prüfung])),1),""),"")</f>
        <v/>
      </c>
      <c r="M263" s="2" t="str">
        <f>IF(tbl_BT[[#This Row],[Ist_BT_Prüfung]],COUNTIFS(tbl_BT[Datum],"&gt;"&amp;tbl_BT[[#This Row],[BT_AT_vor]],tbl_BT[Datum],"&lt;"&amp;tbl_BT[[#This Row],[BT_AT_nach]],tbl_BT[Ist_AT],TRUE),"")</f>
        <v/>
      </c>
      <c r="N263" t="b">
        <f>AND(tbl_BT[[#This Row],[Ist_BT_Prüfung]],tbl_BT[[#This Row],[BT_AT_Anzahl]]&gt;0)</f>
        <v>0</v>
      </c>
      <c r="O263" t="b">
        <f>AND(tbl_BT[[#This Row],[Ist_BT_Ergebnis]],tbl_BT[[#This Row],[Ist_AT]])</f>
        <v>0</v>
      </c>
    </row>
    <row r="264" spans="1:15" x14ac:dyDescent="0.3">
      <c r="A264" s="3">
        <v>45184</v>
      </c>
      <c r="B264">
        <f>WEEKDAY(tbl_BT[[#This Row],[Datum]],2)</f>
        <v>5</v>
      </c>
      <c r="C264" t="b">
        <f>COUNTIFS(tbl_FT[Datum],tbl_BT[[#This Row],[Datum]])&gt;0</f>
        <v>0</v>
      </c>
      <c r="D264" t="str">
        <f>IF(tbl_BT[[#This Row],[Ist_FT]],INDEX(tbl_FT[Bezeichner],MATCH(tbl_BT[[#This Row],[Datum]],tbl_FT[Datum],0)),"")</f>
        <v/>
      </c>
      <c r="E264" s="6" t="b">
        <f>AND(tbl_BT[[#This Row],[Wochentag]]&lt;=5,NOT(tbl_BT[[#This Row],[Ist_FT]]))</f>
        <v>1</v>
      </c>
      <c r="F264" s="6" t="b">
        <f>NOT(tbl_BT[[#This Row],[Ist_AT]])</f>
        <v>0</v>
      </c>
      <c r="G264" s="3">
        <f>IF(tbl_BT[[#This Row],[Ist_AT]],IFERROR(_xlfn.AGGREGATE(14,6,tbl_BT[Datum]/((tbl_BT[Datum]&lt;tbl_BT[[#This Row],[Datum]])*tbl_BT[Ist_Frei]),1),""),"")</f>
        <v>45179</v>
      </c>
      <c r="H264" s="3">
        <f>IF(tbl_BT[[#This Row],[Ist_AT]],IFERROR(_xlfn.AGGREGATE(15,6,tbl_BT[Datum]/((tbl_BT[Datum]&gt;tbl_BT[[#This Row],[Datum]])*tbl_BT[Ist_Frei]),1),""),"")</f>
        <v>45185</v>
      </c>
      <c r="I264" s="7">
        <f>IFERROR(tbl_BT[[#This Row],[AT_frei_nach]]-tbl_BT[[#This Row],[AT_frei_vor]]-1,"")</f>
        <v>5</v>
      </c>
      <c r="J264" t="b">
        <f>OR(tbl_BT[[#This Row],[Ist_Frei]],tbl_BT[[#This Row],[AT_Anzahl]]=1)</f>
        <v>0</v>
      </c>
      <c r="K264" s="1" t="str">
        <f>IF(tbl_BT[[#This Row],[Ist_BT_Prüfung]],IFERROR(_xlfn.AGGREGATE(14,6,tbl_BT[Datum]/((tbl_BT[Datum]&lt;tbl_BT[[#This Row],[Datum]])*NOT(tbl_BT[Ist_BT_Prüfung])),1),""),"")</f>
        <v/>
      </c>
      <c r="L264" s="1" t="str">
        <f>IF(tbl_BT[[#This Row],[Ist_BT_Prüfung]],IFERROR(_xlfn.AGGREGATE(15,6,tbl_BT[Datum]/((tbl_BT[Datum]&gt;tbl_BT[[#This Row],[Datum]])*NOT(tbl_BT[Ist_BT_Prüfung])),1),""),"")</f>
        <v/>
      </c>
      <c r="M264" s="2" t="str">
        <f>IF(tbl_BT[[#This Row],[Ist_BT_Prüfung]],COUNTIFS(tbl_BT[Datum],"&gt;"&amp;tbl_BT[[#This Row],[BT_AT_vor]],tbl_BT[Datum],"&lt;"&amp;tbl_BT[[#This Row],[BT_AT_nach]],tbl_BT[Ist_AT],TRUE),"")</f>
        <v/>
      </c>
      <c r="N264" t="b">
        <f>AND(tbl_BT[[#This Row],[Ist_BT_Prüfung]],tbl_BT[[#This Row],[BT_AT_Anzahl]]&gt;0)</f>
        <v>0</v>
      </c>
      <c r="O264" t="b">
        <f>AND(tbl_BT[[#This Row],[Ist_BT_Ergebnis]],tbl_BT[[#This Row],[Ist_AT]])</f>
        <v>0</v>
      </c>
    </row>
    <row r="265" spans="1:15" x14ac:dyDescent="0.3">
      <c r="A265" s="3">
        <v>45185</v>
      </c>
      <c r="B265">
        <f>WEEKDAY(tbl_BT[[#This Row],[Datum]],2)</f>
        <v>6</v>
      </c>
      <c r="C265" t="b">
        <f>COUNTIFS(tbl_FT[Datum],tbl_BT[[#This Row],[Datum]])&gt;0</f>
        <v>0</v>
      </c>
      <c r="D265" t="str">
        <f>IF(tbl_BT[[#This Row],[Ist_FT]],INDEX(tbl_FT[Bezeichner],MATCH(tbl_BT[[#This Row],[Datum]],tbl_FT[Datum],0)),"")</f>
        <v/>
      </c>
      <c r="E265" s="6" t="b">
        <f>AND(tbl_BT[[#This Row],[Wochentag]]&lt;=5,NOT(tbl_BT[[#This Row],[Ist_FT]]))</f>
        <v>0</v>
      </c>
      <c r="F265" s="6" t="b">
        <f>NOT(tbl_BT[[#This Row],[Ist_AT]])</f>
        <v>1</v>
      </c>
      <c r="G265" s="3" t="str">
        <f>IF(tbl_BT[[#This Row],[Ist_AT]],IFERROR(_xlfn.AGGREGATE(14,6,tbl_BT[Datum]/((tbl_BT[Datum]&lt;tbl_BT[[#This Row],[Datum]])*tbl_BT[Ist_Frei]),1),""),"")</f>
        <v/>
      </c>
      <c r="H265" s="3" t="str">
        <f>IF(tbl_BT[[#This Row],[Ist_AT]],IFERROR(_xlfn.AGGREGATE(15,6,tbl_BT[Datum]/((tbl_BT[Datum]&gt;tbl_BT[[#This Row],[Datum]])*tbl_BT[Ist_Frei]),1),""),"")</f>
        <v/>
      </c>
      <c r="I265" s="7" t="str">
        <f>IFERROR(tbl_BT[[#This Row],[AT_frei_nach]]-tbl_BT[[#This Row],[AT_frei_vor]]-1,"")</f>
        <v/>
      </c>
      <c r="J265" t="b">
        <f>OR(tbl_BT[[#This Row],[Ist_Frei]],tbl_BT[[#This Row],[AT_Anzahl]]=1)</f>
        <v>1</v>
      </c>
      <c r="K265" s="1">
        <f>IF(tbl_BT[[#This Row],[Ist_BT_Prüfung]],IFERROR(_xlfn.AGGREGATE(14,6,tbl_BT[Datum]/((tbl_BT[Datum]&lt;tbl_BT[[#This Row],[Datum]])*NOT(tbl_BT[Ist_BT_Prüfung])),1),""),"")</f>
        <v>45184</v>
      </c>
      <c r="L265" s="1">
        <f>IF(tbl_BT[[#This Row],[Ist_BT_Prüfung]],IFERROR(_xlfn.AGGREGATE(15,6,tbl_BT[Datum]/((tbl_BT[Datum]&gt;tbl_BT[[#This Row],[Datum]])*NOT(tbl_BT[Ist_BT_Prüfung])),1),""),"")</f>
        <v>45187</v>
      </c>
      <c r="M265" s="2">
        <f>IF(tbl_BT[[#This Row],[Ist_BT_Prüfung]],COUNTIFS(tbl_BT[Datum],"&gt;"&amp;tbl_BT[[#This Row],[BT_AT_vor]],tbl_BT[Datum],"&lt;"&amp;tbl_BT[[#This Row],[BT_AT_nach]],tbl_BT[Ist_AT],TRUE),"")</f>
        <v>0</v>
      </c>
      <c r="N265" t="b">
        <f>AND(tbl_BT[[#This Row],[Ist_BT_Prüfung]],tbl_BT[[#This Row],[BT_AT_Anzahl]]&gt;0)</f>
        <v>0</v>
      </c>
      <c r="O265" t="b">
        <f>AND(tbl_BT[[#This Row],[Ist_BT_Ergebnis]],tbl_BT[[#This Row],[Ist_AT]])</f>
        <v>0</v>
      </c>
    </row>
    <row r="266" spans="1:15" x14ac:dyDescent="0.3">
      <c r="A266" s="3">
        <v>45186</v>
      </c>
      <c r="B266">
        <f>WEEKDAY(tbl_BT[[#This Row],[Datum]],2)</f>
        <v>7</v>
      </c>
      <c r="C266" t="b">
        <f>COUNTIFS(tbl_FT[Datum],tbl_BT[[#This Row],[Datum]])&gt;0</f>
        <v>0</v>
      </c>
      <c r="D266" t="str">
        <f>IF(tbl_BT[[#This Row],[Ist_FT]],INDEX(tbl_FT[Bezeichner],MATCH(tbl_BT[[#This Row],[Datum]],tbl_FT[Datum],0)),"")</f>
        <v/>
      </c>
      <c r="E266" s="6" t="b">
        <f>AND(tbl_BT[[#This Row],[Wochentag]]&lt;=5,NOT(tbl_BT[[#This Row],[Ist_FT]]))</f>
        <v>0</v>
      </c>
      <c r="F266" s="6" t="b">
        <f>NOT(tbl_BT[[#This Row],[Ist_AT]])</f>
        <v>1</v>
      </c>
      <c r="G266" s="3" t="str">
        <f>IF(tbl_BT[[#This Row],[Ist_AT]],IFERROR(_xlfn.AGGREGATE(14,6,tbl_BT[Datum]/((tbl_BT[Datum]&lt;tbl_BT[[#This Row],[Datum]])*tbl_BT[Ist_Frei]),1),""),"")</f>
        <v/>
      </c>
      <c r="H266" s="3" t="str">
        <f>IF(tbl_BT[[#This Row],[Ist_AT]],IFERROR(_xlfn.AGGREGATE(15,6,tbl_BT[Datum]/((tbl_BT[Datum]&gt;tbl_BT[[#This Row],[Datum]])*tbl_BT[Ist_Frei]),1),""),"")</f>
        <v/>
      </c>
      <c r="I266" s="7" t="str">
        <f>IFERROR(tbl_BT[[#This Row],[AT_frei_nach]]-tbl_BT[[#This Row],[AT_frei_vor]]-1,"")</f>
        <v/>
      </c>
      <c r="J266" t="b">
        <f>OR(tbl_BT[[#This Row],[Ist_Frei]],tbl_BT[[#This Row],[AT_Anzahl]]=1)</f>
        <v>1</v>
      </c>
      <c r="K266" s="1">
        <f>IF(tbl_BT[[#This Row],[Ist_BT_Prüfung]],IFERROR(_xlfn.AGGREGATE(14,6,tbl_BT[Datum]/((tbl_BT[Datum]&lt;tbl_BT[[#This Row],[Datum]])*NOT(tbl_BT[Ist_BT_Prüfung])),1),""),"")</f>
        <v>45184</v>
      </c>
      <c r="L266" s="1">
        <f>IF(tbl_BT[[#This Row],[Ist_BT_Prüfung]],IFERROR(_xlfn.AGGREGATE(15,6,tbl_BT[Datum]/((tbl_BT[Datum]&gt;tbl_BT[[#This Row],[Datum]])*NOT(tbl_BT[Ist_BT_Prüfung])),1),""),"")</f>
        <v>45187</v>
      </c>
      <c r="M266" s="2">
        <f>IF(tbl_BT[[#This Row],[Ist_BT_Prüfung]],COUNTIFS(tbl_BT[Datum],"&gt;"&amp;tbl_BT[[#This Row],[BT_AT_vor]],tbl_BT[Datum],"&lt;"&amp;tbl_BT[[#This Row],[BT_AT_nach]],tbl_BT[Ist_AT],TRUE),"")</f>
        <v>0</v>
      </c>
      <c r="N266" t="b">
        <f>AND(tbl_BT[[#This Row],[Ist_BT_Prüfung]],tbl_BT[[#This Row],[BT_AT_Anzahl]]&gt;0)</f>
        <v>0</v>
      </c>
      <c r="O266" t="b">
        <f>AND(tbl_BT[[#This Row],[Ist_BT_Ergebnis]],tbl_BT[[#This Row],[Ist_AT]])</f>
        <v>0</v>
      </c>
    </row>
    <row r="267" spans="1:15" x14ac:dyDescent="0.3">
      <c r="A267" s="3">
        <v>45187</v>
      </c>
      <c r="B267">
        <f>WEEKDAY(tbl_BT[[#This Row],[Datum]],2)</f>
        <v>1</v>
      </c>
      <c r="C267" t="b">
        <f>COUNTIFS(tbl_FT[Datum],tbl_BT[[#This Row],[Datum]])&gt;0</f>
        <v>0</v>
      </c>
      <c r="D267" t="str">
        <f>IF(tbl_BT[[#This Row],[Ist_FT]],INDEX(tbl_FT[Bezeichner],MATCH(tbl_BT[[#This Row],[Datum]],tbl_FT[Datum],0)),"")</f>
        <v/>
      </c>
      <c r="E267" s="6" t="b">
        <f>AND(tbl_BT[[#This Row],[Wochentag]]&lt;=5,NOT(tbl_BT[[#This Row],[Ist_FT]]))</f>
        <v>1</v>
      </c>
      <c r="F267" s="6" t="b">
        <f>NOT(tbl_BT[[#This Row],[Ist_AT]])</f>
        <v>0</v>
      </c>
      <c r="G267" s="3">
        <f>IF(tbl_BT[[#This Row],[Ist_AT]],IFERROR(_xlfn.AGGREGATE(14,6,tbl_BT[Datum]/((tbl_BT[Datum]&lt;tbl_BT[[#This Row],[Datum]])*tbl_BT[Ist_Frei]),1),""),"")</f>
        <v>45186</v>
      </c>
      <c r="H267" s="3">
        <f>IF(tbl_BT[[#This Row],[Ist_AT]],IFERROR(_xlfn.AGGREGATE(15,6,tbl_BT[Datum]/((tbl_BT[Datum]&gt;tbl_BT[[#This Row],[Datum]])*tbl_BT[Ist_Frei]),1),""),"")</f>
        <v>45192</v>
      </c>
      <c r="I267" s="7">
        <f>IFERROR(tbl_BT[[#This Row],[AT_frei_nach]]-tbl_BT[[#This Row],[AT_frei_vor]]-1,"")</f>
        <v>5</v>
      </c>
      <c r="J267" t="b">
        <f>OR(tbl_BT[[#This Row],[Ist_Frei]],tbl_BT[[#This Row],[AT_Anzahl]]=1)</f>
        <v>0</v>
      </c>
      <c r="K267" s="1" t="str">
        <f>IF(tbl_BT[[#This Row],[Ist_BT_Prüfung]],IFERROR(_xlfn.AGGREGATE(14,6,tbl_BT[Datum]/((tbl_BT[Datum]&lt;tbl_BT[[#This Row],[Datum]])*NOT(tbl_BT[Ist_BT_Prüfung])),1),""),"")</f>
        <v/>
      </c>
      <c r="L267" s="1" t="str">
        <f>IF(tbl_BT[[#This Row],[Ist_BT_Prüfung]],IFERROR(_xlfn.AGGREGATE(15,6,tbl_BT[Datum]/((tbl_BT[Datum]&gt;tbl_BT[[#This Row],[Datum]])*NOT(tbl_BT[Ist_BT_Prüfung])),1),""),"")</f>
        <v/>
      </c>
      <c r="M267" s="2" t="str">
        <f>IF(tbl_BT[[#This Row],[Ist_BT_Prüfung]],COUNTIFS(tbl_BT[Datum],"&gt;"&amp;tbl_BT[[#This Row],[BT_AT_vor]],tbl_BT[Datum],"&lt;"&amp;tbl_BT[[#This Row],[BT_AT_nach]],tbl_BT[Ist_AT],TRUE),"")</f>
        <v/>
      </c>
      <c r="N267" t="b">
        <f>AND(tbl_BT[[#This Row],[Ist_BT_Prüfung]],tbl_BT[[#This Row],[BT_AT_Anzahl]]&gt;0)</f>
        <v>0</v>
      </c>
      <c r="O267" t="b">
        <f>AND(tbl_BT[[#This Row],[Ist_BT_Ergebnis]],tbl_BT[[#This Row],[Ist_AT]])</f>
        <v>0</v>
      </c>
    </row>
    <row r="268" spans="1:15" x14ac:dyDescent="0.3">
      <c r="A268" s="3">
        <v>45188</v>
      </c>
      <c r="B268">
        <f>WEEKDAY(tbl_BT[[#This Row],[Datum]],2)</f>
        <v>2</v>
      </c>
      <c r="C268" t="b">
        <f>COUNTIFS(tbl_FT[Datum],tbl_BT[[#This Row],[Datum]])&gt;0</f>
        <v>0</v>
      </c>
      <c r="D268" t="str">
        <f>IF(tbl_BT[[#This Row],[Ist_FT]],INDEX(tbl_FT[Bezeichner],MATCH(tbl_BT[[#This Row],[Datum]],tbl_FT[Datum],0)),"")</f>
        <v/>
      </c>
      <c r="E268" s="6" t="b">
        <f>AND(tbl_BT[[#This Row],[Wochentag]]&lt;=5,NOT(tbl_BT[[#This Row],[Ist_FT]]))</f>
        <v>1</v>
      </c>
      <c r="F268" s="6" t="b">
        <f>NOT(tbl_BT[[#This Row],[Ist_AT]])</f>
        <v>0</v>
      </c>
      <c r="G268" s="3">
        <f>IF(tbl_BT[[#This Row],[Ist_AT]],IFERROR(_xlfn.AGGREGATE(14,6,tbl_BT[Datum]/((tbl_BT[Datum]&lt;tbl_BT[[#This Row],[Datum]])*tbl_BT[Ist_Frei]),1),""),"")</f>
        <v>45186</v>
      </c>
      <c r="H268" s="3">
        <f>IF(tbl_BT[[#This Row],[Ist_AT]],IFERROR(_xlfn.AGGREGATE(15,6,tbl_BT[Datum]/((tbl_BT[Datum]&gt;tbl_BT[[#This Row],[Datum]])*tbl_BT[Ist_Frei]),1),""),"")</f>
        <v>45192</v>
      </c>
      <c r="I268" s="7">
        <f>IFERROR(tbl_BT[[#This Row],[AT_frei_nach]]-tbl_BT[[#This Row],[AT_frei_vor]]-1,"")</f>
        <v>5</v>
      </c>
      <c r="J268" t="b">
        <f>OR(tbl_BT[[#This Row],[Ist_Frei]],tbl_BT[[#This Row],[AT_Anzahl]]=1)</f>
        <v>0</v>
      </c>
      <c r="K268" s="1" t="str">
        <f>IF(tbl_BT[[#This Row],[Ist_BT_Prüfung]],IFERROR(_xlfn.AGGREGATE(14,6,tbl_BT[Datum]/((tbl_BT[Datum]&lt;tbl_BT[[#This Row],[Datum]])*NOT(tbl_BT[Ist_BT_Prüfung])),1),""),"")</f>
        <v/>
      </c>
      <c r="L268" s="1" t="str">
        <f>IF(tbl_BT[[#This Row],[Ist_BT_Prüfung]],IFERROR(_xlfn.AGGREGATE(15,6,tbl_BT[Datum]/((tbl_BT[Datum]&gt;tbl_BT[[#This Row],[Datum]])*NOT(tbl_BT[Ist_BT_Prüfung])),1),""),"")</f>
        <v/>
      </c>
      <c r="M268" s="2" t="str">
        <f>IF(tbl_BT[[#This Row],[Ist_BT_Prüfung]],COUNTIFS(tbl_BT[Datum],"&gt;"&amp;tbl_BT[[#This Row],[BT_AT_vor]],tbl_BT[Datum],"&lt;"&amp;tbl_BT[[#This Row],[BT_AT_nach]],tbl_BT[Ist_AT],TRUE),"")</f>
        <v/>
      </c>
      <c r="N268" t="b">
        <f>AND(tbl_BT[[#This Row],[Ist_BT_Prüfung]],tbl_BT[[#This Row],[BT_AT_Anzahl]]&gt;0)</f>
        <v>0</v>
      </c>
      <c r="O268" t="b">
        <f>AND(tbl_BT[[#This Row],[Ist_BT_Ergebnis]],tbl_BT[[#This Row],[Ist_AT]])</f>
        <v>0</v>
      </c>
    </row>
    <row r="269" spans="1:15" x14ac:dyDescent="0.3">
      <c r="A269" s="3">
        <v>45189</v>
      </c>
      <c r="B269">
        <f>WEEKDAY(tbl_BT[[#This Row],[Datum]],2)</f>
        <v>3</v>
      </c>
      <c r="C269" t="b">
        <f>COUNTIFS(tbl_FT[Datum],tbl_BT[[#This Row],[Datum]])&gt;0</f>
        <v>0</v>
      </c>
      <c r="D269" t="str">
        <f>IF(tbl_BT[[#This Row],[Ist_FT]],INDEX(tbl_FT[Bezeichner],MATCH(tbl_BT[[#This Row],[Datum]],tbl_FT[Datum],0)),"")</f>
        <v/>
      </c>
      <c r="E269" s="6" t="b">
        <f>AND(tbl_BT[[#This Row],[Wochentag]]&lt;=5,NOT(tbl_BT[[#This Row],[Ist_FT]]))</f>
        <v>1</v>
      </c>
      <c r="F269" s="6" t="b">
        <f>NOT(tbl_BT[[#This Row],[Ist_AT]])</f>
        <v>0</v>
      </c>
      <c r="G269" s="3">
        <f>IF(tbl_BT[[#This Row],[Ist_AT]],IFERROR(_xlfn.AGGREGATE(14,6,tbl_BT[Datum]/((tbl_BT[Datum]&lt;tbl_BT[[#This Row],[Datum]])*tbl_BT[Ist_Frei]),1),""),"")</f>
        <v>45186</v>
      </c>
      <c r="H269" s="3">
        <f>IF(tbl_BT[[#This Row],[Ist_AT]],IFERROR(_xlfn.AGGREGATE(15,6,tbl_BT[Datum]/((tbl_BT[Datum]&gt;tbl_BT[[#This Row],[Datum]])*tbl_BT[Ist_Frei]),1),""),"")</f>
        <v>45192</v>
      </c>
      <c r="I269" s="7">
        <f>IFERROR(tbl_BT[[#This Row],[AT_frei_nach]]-tbl_BT[[#This Row],[AT_frei_vor]]-1,"")</f>
        <v>5</v>
      </c>
      <c r="J269" t="b">
        <f>OR(tbl_BT[[#This Row],[Ist_Frei]],tbl_BT[[#This Row],[AT_Anzahl]]=1)</f>
        <v>0</v>
      </c>
      <c r="K269" s="1" t="str">
        <f>IF(tbl_BT[[#This Row],[Ist_BT_Prüfung]],IFERROR(_xlfn.AGGREGATE(14,6,tbl_BT[Datum]/((tbl_BT[Datum]&lt;tbl_BT[[#This Row],[Datum]])*NOT(tbl_BT[Ist_BT_Prüfung])),1),""),"")</f>
        <v/>
      </c>
      <c r="L269" s="1" t="str">
        <f>IF(tbl_BT[[#This Row],[Ist_BT_Prüfung]],IFERROR(_xlfn.AGGREGATE(15,6,tbl_BT[Datum]/((tbl_BT[Datum]&gt;tbl_BT[[#This Row],[Datum]])*NOT(tbl_BT[Ist_BT_Prüfung])),1),""),"")</f>
        <v/>
      </c>
      <c r="M269" s="2" t="str">
        <f>IF(tbl_BT[[#This Row],[Ist_BT_Prüfung]],COUNTIFS(tbl_BT[Datum],"&gt;"&amp;tbl_BT[[#This Row],[BT_AT_vor]],tbl_BT[Datum],"&lt;"&amp;tbl_BT[[#This Row],[BT_AT_nach]],tbl_BT[Ist_AT],TRUE),"")</f>
        <v/>
      </c>
      <c r="N269" t="b">
        <f>AND(tbl_BT[[#This Row],[Ist_BT_Prüfung]],tbl_BT[[#This Row],[BT_AT_Anzahl]]&gt;0)</f>
        <v>0</v>
      </c>
      <c r="O269" t="b">
        <f>AND(tbl_BT[[#This Row],[Ist_BT_Ergebnis]],tbl_BT[[#This Row],[Ist_AT]])</f>
        <v>0</v>
      </c>
    </row>
    <row r="270" spans="1:15" x14ac:dyDescent="0.3">
      <c r="A270" s="3">
        <v>45190</v>
      </c>
      <c r="B270">
        <f>WEEKDAY(tbl_BT[[#This Row],[Datum]],2)</f>
        <v>4</v>
      </c>
      <c r="C270" t="b">
        <f>COUNTIFS(tbl_FT[Datum],tbl_BT[[#This Row],[Datum]])&gt;0</f>
        <v>0</v>
      </c>
      <c r="D270" t="str">
        <f>IF(tbl_BT[[#This Row],[Ist_FT]],INDEX(tbl_FT[Bezeichner],MATCH(tbl_BT[[#This Row],[Datum]],tbl_FT[Datum],0)),"")</f>
        <v/>
      </c>
      <c r="E270" s="6" t="b">
        <f>AND(tbl_BT[[#This Row],[Wochentag]]&lt;=5,NOT(tbl_BT[[#This Row],[Ist_FT]]))</f>
        <v>1</v>
      </c>
      <c r="F270" s="6" t="b">
        <f>NOT(tbl_BT[[#This Row],[Ist_AT]])</f>
        <v>0</v>
      </c>
      <c r="G270" s="3">
        <f>IF(tbl_BT[[#This Row],[Ist_AT]],IFERROR(_xlfn.AGGREGATE(14,6,tbl_BT[Datum]/((tbl_BT[Datum]&lt;tbl_BT[[#This Row],[Datum]])*tbl_BT[Ist_Frei]),1),""),"")</f>
        <v>45186</v>
      </c>
      <c r="H270" s="3">
        <f>IF(tbl_BT[[#This Row],[Ist_AT]],IFERROR(_xlfn.AGGREGATE(15,6,tbl_BT[Datum]/((tbl_BT[Datum]&gt;tbl_BT[[#This Row],[Datum]])*tbl_BT[Ist_Frei]),1),""),"")</f>
        <v>45192</v>
      </c>
      <c r="I270" s="7">
        <f>IFERROR(tbl_BT[[#This Row],[AT_frei_nach]]-tbl_BT[[#This Row],[AT_frei_vor]]-1,"")</f>
        <v>5</v>
      </c>
      <c r="J270" t="b">
        <f>OR(tbl_BT[[#This Row],[Ist_Frei]],tbl_BT[[#This Row],[AT_Anzahl]]=1)</f>
        <v>0</v>
      </c>
      <c r="K270" s="1" t="str">
        <f>IF(tbl_BT[[#This Row],[Ist_BT_Prüfung]],IFERROR(_xlfn.AGGREGATE(14,6,tbl_BT[Datum]/((tbl_BT[Datum]&lt;tbl_BT[[#This Row],[Datum]])*NOT(tbl_BT[Ist_BT_Prüfung])),1),""),"")</f>
        <v/>
      </c>
      <c r="L270" s="1" t="str">
        <f>IF(tbl_BT[[#This Row],[Ist_BT_Prüfung]],IFERROR(_xlfn.AGGREGATE(15,6,tbl_BT[Datum]/((tbl_BT[Datum]&gt;tbl_BT[[#This Row],[Datum]])*NOT(tbl_BT[Ist_BT_Prüfung])),1),""),"")</f>
        <v/>
      </c>
      <c r="M270" s="2" t="str">
        <f>IF(tbl_BT[[#This Row],[Ist_BT_Prüfung]],COUNTIFS(tbl_BT[Datum],"&gt;"&amp;tbl_BT[[#This Row],[BT_AT_vor]],tbl_BT[Datum],"&lt;"&amp;tbl_BT[[#This Row],[BT_AT_nach]],tbl_BT[Ist_AT],TRUE),"")</f>
        <v/>
      </c>
      <c r="N270" t="b">
        <f>AND(tbl_BT[[#This Row],[Ist_BT_Prüfung]],tbl_BT[[#This Row],[BT_AT_Anzahl]]&gt;0)</f>
        <v>0</v>
      </c>
      <c r="O270" t="b">
        <f>AND(tbl_BT[[#This Row],[Ist_BT_Ergebnis]],tbl_BT[[#This Row],[Ist_AT]])</f>
        <v>0</v>
      </c>
    </row>
    <row r="271" spans="1:15" x14ac:dyDescent="0.3">
      <c r="A271" s="3">
        <v>45191</v>
      </c>
      <c r="B271">
        <f>WEEKDAY(tbl_BT[[#This Row],[Datum]],2)</f>
        <v>5</v>
      </c>
      <c r="C271" t="b">
        <f>COUNTIFS(tbl_FT[Datum],tbl_BT[[#This Row],[Datum]])&gt;0</f>
        <v>0</v>
      </c>
      <c r="D271" t="str">
        <f>IF(tbl_BT[[#This Row],[Ist_FT]],INDEX(tbl_FT[Bezeichner],MATCH(tbl_BT[[#This Row],[Datum]],tbl_FT[Datum],0)),"")</f>
        <v/>
      </c>
      <c r="E271" s="6" t="b">
        <f>AND(tbl_BT[[#This Row],[Wochentag]]&lt;=5,NOT(tbl_BT[[#This Row],[Ist_FT]]))</f>
        <v>1</v>
      </c>
      <c r="F271" s="6" t="b">
        <f>NOT(tbl_BT[[#This Row],[Ist_AT]])</f>
        <v>0</v>
      </c>
      <c r="G271" s="3">
        <f>IF(tbl_BT[[#This Row],[Ist_AT]],IFERROR(_xlfn.AGGREGATE(14,6,tbl_BT[Datum]/((tbl_BT[Datum]&lt;tbl_BT[[#This Row],[Datum]])*tbl_BT[Ist_Frei]),1),""),"")</f>
        <v>45186</v>
      </c>
      <c r="H271" s="3">
        <f>IF(tbl_BT[[#This Row],[Ist_AT]],IFERROR(_xlfn.AGGREGATE(15,6,tbl_BT[Datum]/((tbl_BT[Datum]&gt;tbl_BT[[#This Row],[Datum]])*tbl_BT[Ist_Frei]),1),""),"")</f>
        <v>45192</v>
      </c>
      <c r="I271" s="7">
        <f>IFERROR(tbl_BT[[#This Row],[AT_frei_nach]]-tbl_BT[[#This Row],[AT_frei_vor]]-1,"")</f>
        <v>5</v>
      </c>
      <c r="J271" t="b">
        <f>OR(tbl_BT[[#This Row],[Ist_Frei]],tbl_BT[[#This Row],[AT_Anzahl]]=1)</f>
        <v>0</v>
      </c>
      <c r="K271" s="1" t="str">
        <f>IF(tbl_BT[[#This Row],[Ist_BT_Prüfung]],IFERROR(_xlfn.AGGREGATE(14,6,tbl_BT[Datum]/((tbl_BT[Datum]&lt;tbl_BT[[#This Row],[Datum]])*NOT(tbl_BT[Ist_BT_Prüfung])),1),""),"")</f>
        <v/>
      </c>
      <c r="L271" s="1" t="str">
        <f>IF(tbl_BT[[#This Row],[Ist_BT_Prüfung]],IFERROR(_xlfn.AGGREGATE(15,6,tbl_BT[Datum]/((tbl_BT[Datum]&gt;tbl_BT[[#This Row],[Datum]])*NOT(tbl_BT[Ist_BT_Prüfung])),1),""),"")</f>
        <v/>
      </c>
      <c r="M271" s="2" t="str">
        <f>IF(tbl_BT[[#This Row],[Ist_BT_Prüfung]],COUNTIFS(tbl_BT[Datum],"&gt;"&amp;tbl_BT[[#This Row],[BT_AT_vor]],tbl_BT[Datum],"&lt;"&amp;tbl_BT[[#This Row],[BT_AT_nach]],tbl_BT[Ist_AT],TRUE),"")</f>
        <v/>
      </c>
      <c r="N271" t="b">
        <f>AND(tbl_BT[[#This Row],[Ist_BT_Prüfung]],tbl_BT[[#This Row],[BT_AT_Anzahl]]&gt;0)</f>
        <v>0</v>
      </c>
      <c r="O271" t="b">
        <f>AND(tbl_BT[[#This Row],[Ist_BT_Ergebnis]],tbl_BT[[#This Row],[Ist_AT]])</f>
        <v>0</v>
      </c>
    </row>
    <row r="272" spans="1:15" x14ac:dyDescent="0.3">
      <c r="A272" s="3">
        <v>45192</v>
      </c>
      <c r="B272">
        <f>WEEKDAY(tbl_BT[[#This Row],[Datum]],2)</f>
        <v>6</v>
      </c>
      <c r="C272" t="b">
        <f>COUNTIFS(tbl_FT[Datum],tbl_BT[[#This Row],[Datum]])&gt;0</f>
        <v>0</v>
      </c>
      <c r="D272" t="str">
        <f>IF(tbl_BT[[#This Row],[Ist_FT]],INDEX(tbl_FT[Bezeichner],MATCH(tbl_BT[[#This Row],[Datum]],tbl_FT[Datum],0)),"")</f>
        <v/>
      </c>
      <c r="E272" s="6" t="b">
        <f>AND(tbl_BT[[#This Row],[Wochentag]]&lt;=5,NOT(tbl_BT[[#This Row],[Ist_FT]]))</f>
        <v>0</v>
      </c>
      <c r="F272" s="6" t="b">
        <f>NOT(tbl_BT[[#This Row],[Ist_AT]])</f>
        <v>1</v>
      </c>
      <c r="G272" s="3" t="str">
        <f>IF(tbl_BT[[#This Row],[Ist_AT]],IFERROR(_xlfn.AGGREGATE(14,6,tbl_BT[Datum]/((tbl_BT[Datum]&lt;tbl_BT[[#This Row],[Datum]])*tbl_BT[Ist_Frei]),1),""),"")</f>
        <v/>
      </c>
      <c r="H272" s="3" t="str">
        <f>IF(tbl_BT[[#This Row],[Ist_AT]],IFERROR(_xlfn.AGGREGATE(15,6,tbl_BT[Datum]/((tbl_BT[Datum]&gt;tbl_BT[[#This Row],[Datum]])*tbl_BT[Ist_Frei]),1),""),"")</f>
        <v/>
      </c>
      <c r="I272" s="7" t="str">
        <f>IFERROR(tbl_BT[[#This Row],[AT_frei_nach]]-tbl_BT[[#This Row],[AT_frei_vor]]-1,"")</f>
        <v/>
      </c>
      <c r="J272" t="b">
        <f>OR(tbl_BT[[#This Row],[Ist_Frei]],tbl_BT[[#This Row],[AT_Anzahl]]=1)</f>
        <v>1</v>
      </c>
      <c r="K272" s="1">
        <f>IF(tbl_BT[[#This Row],[Ist_BT_Prüfung]],IFERROR(_xlfn.AGGREGATE(14,6,tbl_BT[Datum]/((tbl_BT[Datum]&lt;tbl_BT[[#This Row],[Datum]])*NOT(tbl_BT[Ist_BT_Prüfung])),1),""),"")</f>
        <v>45191</v>
      </c>
      <c r="L272" s="1">
        <f>IF(tbl_BT[[#This Row],[Ist_BT_Prüfung]],IFERROR(_xlfn.AGGREGATE(15,6,tbl_BT[Datum]/((tbl_BT[Datum]&gt;tbl_BT[[#This Row],[Datum]])*NOT(tbl_BT[Ist_BT_Prüfung])),1),""),"")</f>
        <v>45194</v>
      </c>
      <c r="M272" s="2">
        <f>IF(tbl_BT[[#This Row],[Ist_BT_Prüfung]],COUNTIFS(tbl_BT[Datum],"&gt;"&amp;tbl_BT[[#This Row],[BT_AT_vor]],tbl_BT[Datum],"&lt;"&amp;tbl_BT[[#This Row],[BT_AT_nach]],tbl_BT[Ist_AT],TRUE),"")</f>
        <v>0</v>
      </c>
      <c r="N272" t="b">
        <f>AND(tbl_BT[[#This Row],[Ist_BT_Prüfung]],tbl_BT[[#This Row],[BT_AT_Anzahl]]&gt;0)</f>
        <v>0</v>
      </c>
      <c r="O272" t="b">
        <f>AND(tbl_BT[[#This Row],[Ist_BT_Ergebnis]],tbl_BT[[#This Row],[Ist_AT]])</f>
        <v>0</v>
      </c>
    </row>
    <row r="273" spans="1:15" x14ac:dyDescent="0.3">
      <c r="A273" s="3">
        <v>45193</v>
      </c>
      <c r="B273">
        <f>WEEKDAY(tbl_BT[[#This Row],[Datum]],2)</f>
        <v>7</v>
      </c>
      <c r="C273" t="b">
        <f>COUNTIFS(tbl_FT[Datum],tbl_BT[[#This Row],[Datum]])&gt;0</f>
        <v>0</v>
      </c>
      <c r="D273" t="str">
        <f>IF(tbl_BT[[#This Row],[Ist_FT]],INDEX(tbl_FT[Bezeichner],MATCH(tbl_BT[[#This Row],[Datum]],tbl_FT[Datum],0)),"")</f>
        <v/>
      </c>
      <c r="E273" s="6" t="b">
        <f>AND(tbl_BT[[#This Row],[Wochentag]]&lt;=5,NOT(tbl_BT[[#This Row],[Ist_FT]]))</f>
        <v>0</v>
      </c>
      <c r="F273" s="6" t="b">
        <f>NOT(tbl_BT[[#This Row],[Ist_AT]])</f>
        <v>1</v>
      </c>
      <c r="G273" s="3" t="str">
        <f>IF(tbl_BT[[#This Row],[Ist_AT]],IFERROR(_xlfn.AGGREGATE(14,6,tbl_BT[Datum]/((tbl_BT[Datum]&lt;tbl_BT[[#This Row],[Datum]])*tbl_BT[Ist_Frei]),1),""),"")</f>
        <v/>
      </c>
      <c r="H273" s="3" t="str">
        <f>IF(tbl_BT[[#This Row],[Ist_AT]],IFERROR(_xlfn.AGGREGATE(15,6,tbl_BT[Datum]/((tbl_BT[Datum]&gt;tbl_BT[[#This Row],[Datum]])*tbl_BT[Ist_Frei]),1),""),"")</f>
        <v/>
      </c>
      <c r="I273" s="7" t="str">
        <f>IFERROR(tbl_BT[[#This Row],[AT_frei_nach]]-tbl_BT[[#This Row],[AT_frei_vor]]-1,"")</f>
        <v/>
      </c>
      <c r="J273" t="b">
        <f>OR(tbl_BT[[#This Row],[Ist_Frei]],tbl_BT[[#This Row],[AT_Anzahl]]=1)</f>
        <v>1</v>
      </c>
      <c r="K273" s="1">
        <f>IF(tbl_BT[[#This Row],[Ist_BT_Prüfung]],IFERROR(_xlfn.AGGREGATE(14,6,tbl_BT[Datum]/((tbl_BT[Datum]&lt;tbl_BT[[#This Row],[Datum]])*NOT(tbl_BT[Ist_BT_Prüfung])),1),""),"")</f>
        <v>45191</v>
      </c>
      <c r="L273" s="1">
        <f>IF(tbl_BT[[#This Row],[Ist_BT_Prüfung]],IFERROR(_xlfn.AGGREGATE(15,6,tbl_BT[Datum]/((tbl_BT[Datum]&gt;tbl_BT[[#This Row],[Datum]])*NOT(tbl_BT[Ist_BT_Prüfung])),1),""),"")</f>
        <v>45194</v>
      </c>
      <c r="M273" s="2">
        <f>IF(tbl_BT[[#This Row],[Ist_BT_Prüfung]],COUNTIFS(tbl_BT[Datum],"&gt;"&amp;tbl_BT[[#This Row],[BT_AT_vor]],tbl_BT[Datum],"&lt;"&amp;tbl_BT[[#This Row],[BT_AT_nach]],tbl_BT[Ist_AT],TRUE),"")</f>
        <v>0</v>
      </c>
      <c r="N273" t="b">
        <f>AND(tbl_BT[[#This Row],[Ist_BT_Prüfung]],tbl_BT[[#This Row],[BT_AT_Anzahl]]&gt;0)</f>
        <v>0</v>
      </c>
      <c r="O273" t="b">
        <f>AND(tbl_BT[[#This Row],[Ist_BT_Ergebnis]],tbl_BT[[#This Row],[Ist_AT]])</f>
        <v>0</v>
      </c>
    </row>
    <row r="274" spans="1:15" x14ac:dyDescent="0.3">
      <c r="A274" s="3">
        <v>45194</v>
      </c>
      <c r="B274">
        <f>WEEKDAY(tbl_BT[[#This Row],[Datum]],2)</f>
        <v>1</v>
      </c>
      <c r="C274" t="b">
        <f>COUNTIFS(tbl_FT[Datum],tbl_BT[[#This Row],[Datum]])&gt;0</f>
        <v>0</v>
      </c>
      <c r="D274" t="str">
        <f>IF(tbl_BT[[#This Row],[Ist_FT]],INDEX(tbl_FT[Bezeichner],MATCH(tbl_BT[[#This Row],[Datum]],tbl_FT[Datum],0)),"")</f>
        <v/>
      </c>
      <c r="E274" s="6" t="b">
        <f>AND(tbl_BT[[#This Row],[Wochentag]]&lt;=5,NOT(tbl_BT[[#This Row],[Ist_FT]]))</f>
        <v>1</v>
      </c>
      <c r="F274" s="6" t="b">
        <f>NOT(tbl_BT[[#This Row],[Ist_AT]])</f>
        <v>0</v>
      </c>
      <c r="G274" s="3">
        <f>IF(tbl_BT[[#This Row],[Ist_AT]],IFERROR(_xlfn.AGGREGATE(14,6,tbl_BT[Datum]/((tbl_BT[Datum]&lt;tbl_BT[[#This Row],[Datum]])*tbl_BT[Ist_Frei]),1),""),"")</f>
        <v>45193</v>
      </c>
      <c r="H274" s="3">
        <f>IF(tbl_BT[[#This Row],[Ist_AT]],IFERROR(_xlfn.AGGREGATE(15,6,tbl_BT[Datum]/((tbl_BT[Datum]&gt;tbl_BT[[#This Row],[Datum]])*tbl_BT[Ist_Frei]),1),""),"")</f>
        <v>45199</v>
      </c>
      <c r="I274" s="7">
        <f>IFERROR(tbl_BT[[#This Row],[AT_frei_nach]]-tbl_BT[[#This Row],[AT_frei_vor]]-1,"")</f>
        <v>5</v>
      </c>
      <c r="J274" t="b">
        <f>OR(tbl_BT[[#This Row],[Ist_Frei]],tbl_BT[[#This Row],[AT_Anzahl]]=1)</f>
        <v>0</v>
      </c>
      <c r="K274" s="1" t="str">
        <f>IF(tbl_BT[[#This Row],[Ist_BT_Prüfung]],IFERROR(_xlfn.AGGREGATE(14,6,tbl_BT[Datum]/((tbl_BT[Datum]&lt;tbl_BT[[#This Row],[Datum]])*NOT(tbl_BT[Ist_BT_Prüfung])),1),""),"")</f>
        <v/>
      </c>
      <c r="L274" s="1" t="str">
        <f>IF(tbl_BT[[#This Row],[Ist_BT_Prüfung]],IFERROR(_xlfn.AGGREGATE(15,6,tbl_BT[Datum]/((tbl_BT[Datum]&gt;tbl_BT[[#This Row],[Datum]])*NOT(tbl_BT[Ist_BT_Prüfung])),1),""),"")</f>
        <v/>
      </c>
      <c r="M274" s="2" t="str">
        <f>IF(tbl_BT[[#This Row],[Ist_BT_Prüfung]],COUNTIFS(tbl_BT[Datum],"&gt;"&amp;tbl_BT[[#This Row],[BT_AT_vor]],tbl_BT[Datum],"&lt;"&amp;tbl_BT[[#This Row],[BT_AT_nach]],tbl_BT[Ist_AT],TRUE),"")</f>
        <v/>
      </c>
      <c r="N274" t="b">
        <f>AND(tbl_BT[[#This Row],[Ist_BT_Prüfung]],tbl_BT[[#This Row],[BT_AT_Anzahl]]&gt;0)</f>
        <v>0</v>
      </c>
      <c r="O274" t="b">
        <f>AND(tbl_BT[[#This Row],[Ist_BT_Ergebnis]],tbl_BT[[#This Row],[Ist_AT]])</f>
        <v>0</v>
      </c>
    </row>
    <row r="275" spans="1:15" x14ac:dyDescent="0.3">
      <c r="A275" s="3">
        <v>45195</v>
      </c>
      <c r="B275">
        <f>WEEKDAY(tbl_BT[[#This Row],[Datum]],2)</f>
        <v>2</v>
      </c>
      <c r="C275" t="b">
        <f>COUNTIFS(tbl_FT[Datum],tbl_BT[[#This Row],[Datum]])&gt;0</f>
        <v>0</v>
      </c>
      <c r="D275" t="str">
        <f>IF(tbl_BT[[#This Row],[Ist_FT]],INDEX(tbl_FT[Bezeichner],MATCH(tbl_BT[[#This Row],[Datum]],tbl_FT[Datum],0)),"")</f>
        <v/>
      </c>
      <c r="E275" s="6" t="b">
        <f>AND(tbl_BT[[#This Row],[Wochentag]]&lt;=5,NOT(tbl_BT[[#This Row],[Ist_FT]]))</f>
        <v>1</v>
      </c>
      <c r="F275" s="6" t="b">
        <f>NOT(tbl_BT[[#This Row],[Ist_AT]])</f>
        <v>0</v>
      </c>
      <c r="G275" s="3">
        <f>IF(tbl_BT[[#This Row],[Ist_AT]],IFERROR(_xlfn.AGGREGATE(14,6,tbl_BT[Datum]/((tbl_BT[Datum]&lt;tbl_BT[[#This Row],[Datum]])*tbl_BT[Ist_Frei]),1),""),"")</f>
        <v>45193</v>
      </c>
      <c r="H275" s="3">
        <f>IF(tbl_BT[[#This Row],[Ist_AT]],IFERROR(_xlfn.AGGREGATE(15,6,tbl_BT[Datum]/((tbl_BT[Datum]&gt;tbl_BT[[#This Row],[Datum]])*tbl_BT[Ist_Frei]),1),""),"")</f>
        <v>45199</v>
      </c>
      <c r="I275" s="7">
        <f>IFERROR(tbl_BT[[#This Row],[AT_frei_nach]]-tbl_BT[[#This Row],[AT_frei_vor]]-1,"")</f>
        <v>5</v>
      </c>
      <c r="J275" t="b">
        <f>OR(tbl_BT[[#This Row],[Ist_Frei]],tbl_BT[[#This Row],[AT_Anzahl]]=1)</f>
        <v>0</v>
      </c>
      <c r="K275" s="1" t="str">
        <f>IF(tbl_BT[[#This Row],[Ist_BT_Prüfung]],IFERROR(_xlfn.AGGREGATE(14,6,tbl_BT[Datum]/((tbl_BT[Datum]&lt;tbl_BT[[#This Row],[Datum]])*NOT(tbl_BT[Ist_BT_Prüfung])),1),""),"")</f>
        <v/>
      </c>
      <c r="L275" s="1" t="str">
        <f>IF(tbl_BT[[#This Row],[Ist_BT_Prüfung]],IFERROR(_xlfn.AGGREGATE(15,6,tbl_BT[Datum]/((tbl_BT[Datum]&gt;tbl_BT[[#This Row],[Datum]])*NOT(tbl_BT[Ist_BT_Prüfung])),1),""),"")</f>
        <v/>
      </c>
      <c r="M275" s="2" t="str">
        <f>IF(tbl_BT[[#This Row],[Ist_BT_Prüfung]],COUNTIFS(tbl_BT[Datum],"&gt;"&amp;tbl_BT[[#This Row],[BT_AT_vor]],tbl_BT[Datum],"&lt;"&amp;tbl_BT[[#This Row],[BT_AT_nach]],tbl_BT[Ist_AT],TRUE),"")</f>
        <v/>
      </c>
      <c r="N275" t="b">
        <f>AND(tbl_BT[[#This Row],[Ist_BT_Prüfung]],tbl_BT[[#This Row],[BT_AT_Anzahl]]&gt;0)</f>
        <v>0</v>
      </c>
      <c r="O275" t="b">
        <f>AND(tbl_BT[[#This Row],[Ist_BT_Ergebnis]],tbl_BT[[#This Row],[Ist_AT]])</f>
        <v>0</v>
      </c>
    </row>
    <row r="276" spans="1:15" x14ac:dyDescent="0.3">
      <c r="A276" s="3">
        <v>45196</v>
      </c>
      <c r="B276">
        <f>WEEKDAY(tbl_BT[[#This Row],[Datum]],2)</f>
        <v>3</v>
      </c>
      <c r="C276" t="b">
        <f>COUNTIFS(tbl_FT[Datum],tbl_BT[[#This Row],[Datum]])&gt;0</f>
        <v>0</v>
      </c>
      <c r="D276" t="str">
        <f>IF(tbl_BT[[#This Row],[Ist_FT]],INDEX(tbl_FT[Bezeichner],MATCH(tbl_BT[[#This Row],[Datum]],tbl_FT[Datum],0)),"")</f>
        <v/>
      </c>
      <c r="E276" s="6" t="b">
        <f>AND(tbl_BT[[#This Row],[Wochentag]]&lt;=5,NOT(tbl_BT[[#This Row],[Ist_FT]]))</f>
        <v>1</v>
      </c>
      <c r="F276" s="6" t="b">
        <f>NOT(tbl_BT[[#This Row],[Ist_AT]])</f>
        <v>0</v>
      </c>
      <c r="G276" s="3">
        <f>IF(tbl_BT[[#This Row],[Ist_AT]],IFERROR(_xlfn.AGGREGATE(14,6,tbl_BT[Datum]/((tbl_BT[Datum]&lt;tbl_BT[[#This Row],[Datum]])*tbl_BT[Ist_Frei]),1),""),"")</f>
        <v>45193</v>
      </c>
      <c r="H276" s="3">
        <f>IF(tbl_BT[[#This Row],[Ist_AT]],IFERROR(_xlfn.AGGREGATE(15,6,tbl_BT[Datum]/((tbl_BT[Datum]&gt;tbl_BT[[#This Row],[Datum]])*tbl_BT[Ist_Frei]),1),""),"")</f>
        <v>45199</v>
      </c>
      <c r="I276" s="7">
        <f>IFERROR(tbl_BT[[#This Row],[AT_frei_nach]]-tbl_BT[[#This Row],[AT_frei_vor]]-1,"")</f>
        <v>5</v>
      </c>
      <c r="J276" t="b">
        <f>OR(tbl_BT[[#This Row],[Ist_Frei]],tbl_BT[[#This Row],[AT_Anzahl]]=1)</f>
        <v>0</v>
      </c>
      <c r="K276" s="1" t="str">
        <f>IF(tbl_BT[[#This Row],[Ist_BT_Prüfung]],IFERROR(_xlfn.AGGREGATE(14,6,tbl_BT[Datum]/((tbl_BT[Datum]&lt;tbl_BT[[#This Row],[Datum]])*NOT(tbl_BT[Ist_BT_Prüfung])),1),""),"")</f>
        <v/>
      </c>
      <c r="L276" s="1" t="str">
        <f>IF(tbl_BT[[#This Row],[Ist_BT_Prüfung]],IFERROR(_xlfn.AGGREGATE(15,6,tbl_BT[Datum]/((tbl_BT[Datum]&gt;tbl_BT[[#This Row],[Datum]])*NOT(tbl_BT[Ist_BT_Prüfung])),1),""),"")</f>
        <v/>
      </c>
      <c r="M276" s="2" t="str">
        <f>IF(tbl_BT[[#This Row],[Ist_BT_Prüfung]],COUNTIFS(tbl_BT[Datum],"&gt;"&amp;tbl_BT[[#This Row],[BT_AT_vor]],tbl_BT[Datum],"&lt;"&amp;tbl_BT[[#This Row],[BT_AT_nach]],tbl_BT[Ist_AT],TRUE),"")</f>
        <v/>
      </c>
      <c r="N276" t="b">
        <f>AND(tbl_BT[[#This Row],[Ist_BT_Prüfung]],tbl_BT[[#This Row],[BT_AT_Anzahl]]&gt;0)</f>
        <v>0</v>
      </c>
      <c r="O276" t="b">
        <f>AND(tbl_BT[[#This Row],[Ist_BT_Ergebnis]],tbl_BT[[#This Row],[Ist_AT]])</f>
        <v>0</v>
      </c>
    </row>
    <row r="277" spans="1:15" x14ac:dyDescent="0.3">
      <c r="A277" s="3">
        <v>45197</v>
      </c>
      <c r="B277">
        <f>WEEKDAY(tbl_BT[[#This Row],[Datum]],2)</f>
        <v>4</v>
      </c>
      <c r="C277" t="b">
        <f>COUNTIFS(tbl_FT[Datum],tbl_BT[[#This Row],[Datum]])&gt;0</f>
        <v>0</v>
      </c>
      <c r="D277" t="str">
        <f>IF(tbl_BT[[#This Row],[Ist_FT]],INDEX(tbl_FT[Bezeichner],MATCH(tbl_BT[[#This Row],[Datum]],tbl_FT[Datum],0)),"")</f>
        <v/>
      </c>
      <c r="E277" s="6" t="b">
        <f>AND(tbl_BT[[#This Row],[Wochentag]]&lt;=5,NOT(tbl_BT[[#This Row],[Ist_FT]]))</f>
        <v>1</v>
      </c>
      <c r="F277" s="6" t="b">
        <f>NOT(tbl_BT[[#This Row],[Ist_AT]])</f>
        <v>0</v>
      </c>
      <c r="G277" s="3">
        <f>IF(tbl_BT[[#This Row],[Ist_AT]],IFERROR(_xlfn.AGGREGATE(14,6,tbl_BT[Datum]/((tbl_BT[Datum]&lt;tbl_BT[[#This Row],[Datum]])*tbl_BT[Ist_Frei]),1),""),"")</f>
        <v>45193</v>
      </c>
      <c r="H277" s="3">
        <f>IF(tbl_BT[[#This Row],[Ist_AT]],IFERROR(_xlfn.AGGREGATE(15,6,tbl_BT[Datum]/((tbl_BT[Datum]&gt;tbl_BT[[#This Row],[Datum]])*tbl_BT[Ist_Frei]),1),""),"")</f>
        <v>45199</v>
      </c>
      <c r="I277" s="7">
        <f>IFERROR(tbl_BT[[#This Row],[AT_frei_nach]]-tbl_BT[[#This Row],[AT_frei_vor]]-1,"")</f>
        <v>5</v>
      </c>
      <c r="J277" t="b">
        <f>OR(tbl_BT[[#This Row],[Ist_Frei]],tbl_BT[[#This Row],[AT_Anzahl]]=1)</f>
        <v>0</v>
      </c>
      <c r="K277" s="1" t="str">
        <f>IF(tbl_BT[[#This Row],[Ist_BT_Prüfung]],IFERROR(_xlfn.AGGREGATE(14,6,tbl_BT[Datum]/((tbl_BT[Datum]&lt;tbl_BT[[#This Row],[Datum]])*NOT(tbl_BT[Ist_BT_Prüfung])),1),""),"")</f>
        <v/>
      </c>
      <c r="L277" s="1" t="str">
        <f>IF(tbl_BT[[#This Row],[Ist_BT_Prüfung]],IFERROR(_xlfn.AGGREGATE(15,6,tbl_BT[Datum]/((tbl_BT[Datum]&gt;tbl_BT[[#This Row],[Datum]])*NOT(tbl_BT[Ist_BT_Prüfung])),1),""),"")</f>
        <v/>
      </c>
      <c r="M277" s="2" t="str">
        <f>IF(tbl_BT[[#This Row],[Ist_BT_Prüfung]],COUNTIFS(tbl_BT[Datum],"&gt;"&amp;tbl_BT[[#This Row],[BT_AT_vor]],tbl_BT[Datum],"&lt;"&amp;tbl_BT[[#This Row],[BT_AT_nach]],tbl_BT[Ist_AT],TRUE),"")</f>
        <v/>
      </c>
      <c r="N277" t="b">
        <f>AND(tbl_BT[[#This Row],[Ist_BT_Prüfung]],tbl_BT[[#This Row],[BT_AT_Anzahl]]&gt;0)</f>
        <v>0</v>
      </c>
      <c r="O277" t="b">
        <f>AND(tbl_BT[[#This Row],[Ist_BT_Ergebnis]],tbl_BT[[#This Row],[Ist_AT]])</f>
        <v>0</v>
      </c>
    </row>
    <row r="278" spans="1:15" x14ac:dyDescent="0.3">
      <c r="A278" s="3">
        <v>45198</v>
      </c>
      <c r="B278">
        <f>WEEKDAY(tbl_BT[[#This Row],[Datum]],2)</f>
        <v>5</v>
      </c>
      <c r="C278" t="b">
        <f>COUNTIFS(tbl_FT[Datum],tbl_BT[[#This Row],[Datum]])&gt;0</f>
        <v>0</v>
      </c>
      <c r="D278" t="str">
        <f>IF(tbl_BT[[#This Row],[Ist_FT]],INDEX(tbl_FT[Bezeichner],MATCH(tbl_BT[[#This Row],[Datum]],tbl_FT[Datum],0)),"")</f>
        <v/>
      </c>
      <c r="E278" s="6" t="b">
        <f>AND(tbl_BT[[#This Row],[Wochentag]]&lt;=5,NOT(tbl_BT[[#This Row],[Ist_FT]]))</f>
        <v>1</v>
      </c>
      <c r="F278" s="6" t="b">
        <f>NOT(tbl_BT[[#This Row],[Ist_AT]])</f>
        <v>0</v>
      </c>
      <c r="G278" s="3">
        <f>IF(tbl_BT[[#This Row],[Ist_AT]],IFERROR(_xlfn.AGGREGATE(14,6,tbl_BT[Datum]/((tbl_BT[Datum]&lt;tbl_BT[[#This Row],[Datum]])*tbl_BT[Ist_Frei]),1),""),"")</f>
        <v>45193</v>
      </c>
      <c r="H278" s="3">
        <f>IF(tbl_BT[[#This Row],[Ist_AT]],IFERROR(_xlfn.AGGREGATE(15,6,tbl_BT[Datum]/((tbl_BT[Datum]&gt;tbl_BT[[#This Row],[Datum]])*tbl_BT[Ist_Frei]),1),""),"")</f>
        <v>45199</v>
      </c>
      <c r="I278" s="7">
        <f>IFERROR(tbl_BT[[#This Row],[AT_frei_nach]]-tbl_BT[[#This Row],[AT_frei_vor]]-1,"")</f>
        <v>5</v>
      </c>
      <c r="J278" t="b">
        <f>OR(tbl_BT[[#This Row],[Ist_Frei]],tbl_BT[[#This Row],[AT_Anzahl]]=1)</f>
        <v>0</v>
      </c>
      <c r="K278" s="1" t="str">
        <f>IF(tbl_BT[[#This Row],[Ist_BT_Prüfung]],IFERROR(_xlfn.AGGREGATE(14,6,tbl_BT[Datum]/((tbl_BT[Datum]&lt;tbl_BT[[#This Row],[Datum]])*NOT(tbl_BT[Ist_BT_Prüfung])),1),""),"")</f>
        <v/>
      </c>
      <c r="L278" s="1" t="str">
        <f>IF(tbl_BT[[#This Row],[Ist_BT_Prüfung]],IFERROR(_xlfn.AGGREGATE(15,6,tbl_BT[Datum]/((tbl_BT[Datum]&gt;tbl_BT[[#This Row],[Datum]])*NOT(tbl_BT[Ist_BT_Prüfung])),1),""),"")</f>
        <v/>
      </c>
      <c r="M278" s="2" t="str">
        <f>IF(tbl_BT[[#This Row],[Ist_BT_Prüfung]],COUNTIFS(tbl_BT[Datum],"&gt;"&amp;tbl_BT[[#This Row],[BT_AT_vor]],tbl_BT[Datum],"&lt;"&amp;tbl_BT[[#This Row],[BT_AT_nach]],tbl_BT[Ist_AT],TRUE),"")</f>
        <v/>
      </c>
      <c r="N278" t="b">
        <f>AND(tbl_BT[[#This Row],[Ist_BT_Prüfung]],tbl_BT[[#This Row],[BT_AT_Anzahl]]&gt;0)</f>
        <v>0</v>
      </c>
      <c r="O278" t="b">
        <f>AND(tbl_BT[[#This Row],[Ist_BT_Ergebnis]],tbl_BT[[#This Row],[Ist_AT]])</f>
        <v>0</v>
      </c>
    </row>
    <row r="279" spans="1:15" x14ac:dyDescent="0.3">
      <c r="A279" s="3">
        <v>45199</v>
      </c>
      <c r="B279">
        <f>WEEKDAY(tbl_BT[[#This Row],[Datum]],2)</f>
        <v>6</v>
      </c>
      <c r="C279" t="b">
        <f>COUNTIFS(tbl_FT[Datum],tbl_BT[[#This Row],[Datum]])&gt;0</f>
        <v>0</v>
      </c>
      <c r="D279" t="str">
        <f>IF(tbl_BT[[#This Row],[Ist_FT]],INDEX(tbl_FT[Bezeichner],MATCH(tbl_BT[[#This Row],[Datum]],tbl_FT[Datum],0)),"")</f>
        <v/>
      </c>
      <c r="E279" s="6" t="b">
        <f>AND(tbl_BT[[#This Row],[Wochentag]]&lt;=5,NOT(tbl_BT[[#This Row],[Ist_FT]]))</f>
        <v>0</v>
      </c>
      <c r="F279" s="6" t="b">
        <f>NOT(tbl_BT[[#This Row],[Ist_AT]])</f>
        <v>1</v>
      </c>
      <c r="G279" s="3" t="str">
        <f>IF(tbl_BT[[#This Row],[Ist_AT]],IFERROR(_xlfn.AGGREGATE(14,6,tbl_BT[Datum]/((tbl_BT[Datum]&lt;tbl_BT[[#This Row],[Datum]])*tbl_BT[Ist_Frei]),1),""),"")</f>
        <v/>
      </c>
      <c r="H279" s="3" t="str">
        <f>IF(tbl_BT[[#This Row],[Ist_AT]],IFERROR(_xlfn.AGGREGATE(15,6,tbl_BT[Datum]/((tbl_BT[Datum]&gt;tbl_BT[[#This Row],[Datum]])*tbl_BT[Ist_Frei]),1),""),"")</f>
        <v/>
      </c>
      <c r="I279" s="7" t="str">
        <f>IFERROR(tbl_BT[[#This Row],[AT_frei_nach]]-tbl_BT[[#This Row],[AT_frei_vor]]-1,"")</f>
        <v/>
      </c>
      <c r="J279" t="b">
        <f>OR(tbl_BT[[#This Row],[Ist_Frei]],tbl_BT[[#This Row],[AT_Anzahl]]=1)</f>
        <v>1</v>
      </c>
      <c r="K279" s="1">
        <f>IF(tbl_BT[[#This Row],[Ist_BT_Prüfung]],IFERROR(_xlfn.AGGREGATE(14,6,tbl_BT[Datum]/((tbl_BT[Datum]&lt;tbl_BT[[#This Row],[Datum]])*NOT(tbl_BT[Ist_BT_Prüfung])),1),""),"")</f>
        <v>45198</v>
      </c>
      <c r="L279" s="1">
        <f>IF(tbl_BT[[#This Row],[Ist_BT_Prüfung]],IFERROR(_xlfn.AGGREGATE(15,6,tbl_BT[Datum]/((tbl_BT[Datum]&gt;tbl_BT[[#This Row],[Datum]])*NOT(tbl_BT[Ist_BT_Prüfung])),1),""),"")</f>
        <v>45203</v>
      </c>
      <c r="M279" s="2">
        <f>IF(tbl_BT[[#This Row],[Ist_BT_Prüfung]],COUNTIFS(tbl_BT[Datum],"&gt;"&amp;tbl_BT[[#This Row],[BT_AT_vor]],tbl_BT[Datum],"&lt;"&amp;tbl_BT[[#This Row],[BT_AT_nach]],tbl_BT[Ist_AT],TRUE),"")</f>
        <v>1</v>
      </c>
      <c r="N279" t="b">
        <f>AND(tbl_BT[[#This Row],[Ist_BT_Prüfung]],tbl_BT[[#This Row],[BT_AT_Anzahl]]&gt;0)</f>
        <v>1</v>
      </c>
      <c r="O279" t="b">
        <f>AND(tbl_BT[[#This Row],[Ist_BT_Ergebnis]],tbl_BT[[#This Row],[Ist_AT]])</f>
        <v>0</v>
      </c>
    </row>
    <row r="280" spans="1:15" x14ac:dyDescent="0.3">
      <c r="A280" s="3">
        <v>45200</v>
      </c>
      <c r="B280">
        <f>WEEKDAY(tbl_BT[[#This Row],[Datum]],2)</f>
        <v>7</v>
      </c>
      <c r="C280" t="b">
        <f>COUNTIFS(tbl_FT[Datum],tbl_BT[[#This Row],[Datum]])&gt;0</f>
        <v>0</v>
      </c>
      <c r="D280" t="str">
        <f>IF(tbl_BT[[#This Row],[Ist_FT]],INDEX(tbl_FT[Bezeichner],MATCH(tbl_BT[[#This Row],[Datum]],tbl_FT[Datum],0)),"")</f>
        <v/>
      </c>
      <c r="E280" s="6" t="b">
        <f>AND(tbl_BT[[#This Row],[Wochentag]]&lt;=5,NOT(tbl_BT[[#This Row],[Ist_FT]]))</f>
        <v>0</v>
      </c>
      <c r="F280" s="6" t="b">
        <f>NOT(tbl_BT[[#This Row],[Ist_AT]])</f>
        <v>1</v>
      </c>
      <c r="G280" s="3" t="str">
        <f>IF(tbl_BT[[#This Row],[Ist_AT]],IFERROR(_xlfn.AGGREGATE(14,6,tbl_BT[Datum]/((tbl_BT[Datum]&lt;tbl_BT[[#This Row],[Datum]])*tbl_BT[Ist_Frei]),1),""),"")</f>
        <v/>
      </c>
      <c r="H280" s="3" t="str">
        <f>IF(tbl_BT[[#This Row],[Ist_AT]],IFERROR(_xlfn.AGGREGATE(15,6,tbl_BT[Datum]/((tbl_BT[Datum]&gt;tbl_BT[[#This Row],[Datum]])*tbl_BT[Ist_Frei]),1),""),"")</f>
        <v/>
      </c>
      <c r="I280" s="7" t="str">
        <f>IFERROR(tbl_BT[[#This Row],[AT_frei_nach]]-tbl_BT[[#This Row],[AT_frei_vor]]-1,"")</f>
        <v/>
      </c>
      <c r="J280" t="b">
        <f>OR(tbl_BT[[#This Row],[Ist_Frei]],tbl_BT[[#This Row],[AT_Anzahl]]=1)</f>
        <v>1</v>
      </c>
      <c r="K280" s="1">
        <f>IF(tbl_BT[[#This Row],[Ist_BT_Prüfung]],IFERROR(_xlfn.AGGREGATE(14,6,tbl_BT[Datum]/((tbl_BT[Datum]&lt;tbl_BT[[#This Row],[Datum]])*NOT(tbl_BT[Ist_BT_Prüfung])),1),""),"")</f>
        <v>45198</v>
      </c>
      <c r="L280" s="1">
        <f>IF(tbl_BT[[#This Row],[Ist_BT_Prüfung]],IFERROR(_xlfn.AGGREGATE(15,6,tbl_BT[Datum]/((tbl_BT[Datum]&gt;tbl_BT[[#This Row],[Datum]])*NOT(tbl_BT[Ist_BT_Prüfung])),1),""),"")</f>
        <v>45203</v>
      </c>
      <c r="M280" s="2">
        <f>IF(tbl_BT[[#This Row],[Ist_BT_Prüfung]],COUNTIFS(tbl_BT[Datum],"&gt;"&amp;tbl_BT[[#This Row],[BT_AT_vor]],tbl_BT[Datum],"&lt;"&amp;tbl_BT[[#This Row],[BT_AT_nach]],tbl_BT[Ist_AT],TRUE),"")</f>
        <v>1</v>
      </c>
      <c r="N280" t="b">
        <f>AND(tbl_BT[[#This Row],[Ist_BT_Prüfung]],tbl_BT[[#This Row],[BT_AT_Anzahl]]&gt;0)</f>
        <v>1</v>
      </c>
      <c r="O280" t="b">
        <f>AND(tbl_BT[[#This Row],[Ist_BT_Ergebnis]],tbl_BT[[#This Row],[Ist_AT]])</f>
        <v>0</v>
      </c>
    </row>
    <row r="281" spans="1:15" x14ac:dyDescent="0.3">
      <c r="A281" s="3">
        <v>45201</v>
      </c>
      <c r="B281">
        <f>WEEKDAY(tbl_BT[[#This Row],[Datum]],2)</f>
        <v>1</v>
      </c>
      <c r="C281" t="b">
        <f>COUNTIFS(tbl_FT[Datum],tbl_BT[[#This Row],[Datum]])&gt;0</f>
        <v>0</v>
      </c>
      <c r="D281" t="str">
        <f>IF(tbl_BT[[#This Row],[Ist_FT]],INDEX(tbl_FT[Bezeichner],MATCH(tbl_BT[[#This Row],[Datum]],tbl_FT[Datum],0)),"")</f>
        <v/>
      </c>
      <c r="E281" s="6" t="b">
        <f>AND(tbl_BT[[#This Row],[Wochentag]]&lt;=5,NOT(tbl_BT[[#This Row],[Ist_FT]]))</f>
        <v>1</v>
      </c>
      <c r="F281" s="6" t="b">
        <f>NOT(tbl_BT[[#This Row],[Ist_AT]])</f>
        <v>0</v>
      </c>
      <c r="G281" s="3">
        <f>IF(tbl_BT[[#This Row],[Ist_AT]],IFERROR(_xlfn.AGGREGATE(14,6,tbl_BT[Datum]/((tbl_BT[Datum]&lt;tbl_BT[[#This Row],[Datum]])*tbl_BT[Ist_Frei]),1),""),"")</f>
        <v>45200</v>
      </c>
      <c r="H281" s="3">
        <f>IF(tbl_BT[[#This Row],[Ist_AT]],IFERROR(_xlfn.AGGREGATE(15,6,tbl_BT[Datum]/((tbl_BT[Datum]&gt;tbl_BT[[#This Row],[Datum]])*tbl_BT[Ist_Frei]),1),""),"")</f>
        <v>45202</v>
      </c>
      <c r="I281" s="7">
        <f>IFERROR(tbl_BT[[#This Row],[AT_frei_nach]]-tbl_BT[[#This Row],[AT_frei_vor]]-1,"")</f>
        <v>1</v>
      </c>
      <c r="J281" t="b">
        <f>OR(tbl_BT[[#This Row],[Ist_Frei]],tbl_BT[[#This Row],[AT_Anzahl]]=1)</f>
        <v>1</v>
      </c>
      <c r="K281" s="1">
        <f>IF(tbl_BT[[#This Row],[Ist_BT_Prüfung]],IFERROR(_xlfn.AGGREGATE(14,6,tbl_BT[Datum]/((tbl_BT[Datum]&lt;tbl_BT[[#This Row],[Datum]])*NOT(tbl_BT[Ist_BT_Prüfung])),1),""),"")</f>
        <v>45198</v>
      </c>
      <c r="L281" s="1">
        <f>IF(tbl_BT[[#This Row],[Ist_BT_Prüfung]],IFERROR(_xlfn.AGGREGATE(15,6,tbl_BT[Datum]/((tbl_BT[Datum]&gt;tbl_BT[[#This Row],[Datum]])*NOT(tbl_BT[Ist_BT_Prüfung])),1),""),"")</f>
        <v>45203</v>
      </c>
      <c r="M281" s="2">
        <f>IF(tbl_BT[[#This Row],[Ist_BT_Prüfung]],COUNTIFS(tbl_BT[Datum],"&gt;"&amp;tbl_BT[[#This Row],[BT_AT_vor]],tbl_BT[Datum],"&lt;"&amp;tbl_BT[[#This Row],[BT_AT_nach]],tbl_BT[Ist_AT],TRUE),"")</f>
        <v>1</v>
      </c>
      <c r="N281" t="b">
        <f>AND(tbl_BT[[#This Row],[Ist_BT_Prüfung]],tbl_BT[[#This Row],[BT_AT_Anzahl]]&gt;0)</f>
        <v>1</v>
      </c>
      <c r="O281" t="b">
        <f>AND(tbl_BT[[#This Row],[Ist_BT_Ergebnis]],tbl_BT[[#This Row],[Ist_AT]])</f>
        <v>1</v>
      </c>
    </row>
    <row r="282" spans="1:15" x14ac:dyDescent="0.3">
      <c r="A282" s="3">
        <v>45202</v>
      </c>
      <c r="B282">
        <f>WEEKDAY(tbl_BT[[#This Row],[Datum]],2)</f>
        <v>2</v>
      </c>
      <c r="C282" t="b">
        <f>COUNTIFS(tbl_FT[Datum],tbl_BT[[#This Row],[Datum]])&gt;0</f>
        <v>1</v>
      </c>
      <c r="D282" t="str">
        <f>IF(tbl_BT[[#This Row],[Ist_FT]],INDEX(tbl_FT[Bezeichner],MATCH(tbl_BT[[#This Row],[Datum]],tbl_FT[Datum],0)),"")</f>
        <v>Tag der Deutschen Einheit</v>
      </c>
      <c r="E282" s="6" t="b">
        <f>AND(tbl_BT[[#This Row],[Wochentag]]&lt;=5,NOT(tbl_BT[[#This Row],[Ist_FT]]))</f>
        <v>0</v>
      </c>
      <c r="F282" s="6" t="b">
        <f>NOT(tbl_BT[[#This Row],[Ist_AT]])</f>
        <v>1</v>
      </c>
      <c r="G282" s="3" t="str">
        <f>IF(tbl_BT[[#This Row],[Ist_AT]],IFERROR(_xlfn.AGGREGATE(14,6,tbl_BT[Datum]/((tbl_BT[Datum]&lt;tbl_BT[[#This Row],[Datum]])*tbl_BT[Ist_Frei]),1),""),"")</f>
        <v/>
      </c>
      <c r="H282" s="3" t="str">
        <f>IF(tbl_BT[[#This Row],[Ist_AT]],IFERROR(_xlfn.AGGREGATE(15,6,tbl_BT[Datum]/((tbl_BT[Datum]&gt;tbl_BT[[#This Row],[Datum]])*tbl_BT[Ist_Frei]),1),""),"")</f>
        <v/>
      </c>
      <c r="I282" s="7" t="str">
        <f>IFERROR(tbl_BT[[#This Row],[AT_frei_nach]]-tbl_BT[[#This Row],[AT_frei_vor]]-1,"")</f>
        <v/>
      </c>
      <c r="J282" t="b">
        <f>OR(tbl_BT[[#This Row],[Ist_Frei]],tbl_BT[[#This Row],[AT_Anzahl]]=1)</f>
        <v>1</v>
      </c>
      <c r="K282" s="1">
        <f>IF(tbl_BT[[#This Row],[Ist_BT_Prüfung]],IFERROR(_xlfn.AGGREGATE(14,6,tbl_BT[Datum]/((tbl_BT[Datum]&lt;tbl_BT[[#This Row],[Datum]])*NOT(tbl_BT[Ist_BT_Prüfung])),1),""),"")</f>
        <v>45198</v>
      </c>
      <c r="L282" s="1">
        <f>IF(tbl_BT[[#This Row],[Ist_BT_Prüfung]],IFERROR(_xlfn.AGGREGATE(15,6,tbl_BT[Datum]/((tbl_BT[Datum]&gt;tbl_BT[[#This Row],[Datum]])*NOT(tbl_BT[Ist_BT_Prüfung])),1),""),"")</f>
        <v>45203</v>
      </c>
      <c r="M282" s="2">
        <f>IF(tbl_BT[[#This Row],[Ist_BT_Prüfung]],COUNTIFS(tbl_BT[Datum],"&gt;"&amp;tbl_BT[[#This Row],[BT_AT_vor]],tbl_BT[Datum],"&lt;"&amp;tbl_BT[[#This Row],[BT_AT_nach]],tbl_BT[Ist_AT],TRUE),"")</f>
        <v>1</v>
      </c>
      <c r="N282" t="b">
        <f>AND(tbl_BT[[#This Row],[Ist_BT_Prüfung]],tbl_BT[[#This Row],[BT_AT_Anzahl]]&gt;0)</f>
        <v>1</v>
      </c>
      <c r="O282" t="b">
        <f>AND(tbl_BT[[#This Row],[Ist_BT_Ergebnis]],tbl_BT[[#This Row],[Ist_AT]])</f>
        <v>0</v>
      </c>
    </row>
    <row r="283" spans="1:15" x14ac:dyDescent="0.3">
      <c r="A283" s="3">
        <v>45203</v>
      </c>
      <c r="B283">
        <f>WEEKDAY(tbl_BT[[#This Row],[Datum]],2)</f>
        <v>3</v>
      </c>
      <c r="C283" t="b">
        <f>COUNTIFS(tbl_FT[Datum],tbl_BT[[#This Row],[Datum]])&gt;0</f>
        <v>0</v>
      </c>
      <c r="D283" t="str">
        <f>IF(tbl_BT[[#This Row],[Ist_FT]],INDEX(tbl_FT[Bezeichner],MATCH(tbl_BT[[#This Row],[Datum]],tbl_FT[Datum],0)),"")</f>
        <v/>
      </c>
      <c r="E283" s="6" t="b">
        <f>AND(tbl_BT[[#This Row],[Wochentag]]&lt;=5,NOT(tbl_BT[[#This Row],[Ist_FT]]))</f>
        <v>1</v>
      </c>
      <c r="F283" s="6" t="b">
        <f>NOT(tbl_BT[[#This Row],[Ist_AT]])</f>
        <v>0</v>
      </c>
      <c r="G283" s="3">
        <f>IF(tbl_BT[[#This Row],[Ist_AT]],IFERROR(_xlfn.AGGREGATE(14,6,tbl_BT[Datum]/((tbl_BT[Datum]&lt;tbl_BT[[#This Row],[Datum]])*tbl_BT[Ist_Frei]),1),""),"")</f>
        <v>45202</v>
      </c>
      <c r="H283" s="3">
        <f>IF(tbl_BT[[#This Row],[Ist_AT]],IFERROR(_xlfn.AGGREGATE(15,6,tbl_BT[Datum]/((tbl_BT[Datum]&gt;tbl_BT[[#This Row],[Datum]])*tbl_BT[Ist_Frei]),1),""),"")</f>
        <v>45206</v>
      </c>
      <c r="I283" s="7">
        <f>IFERROR(tbl_BT[[#This Row],[AT_frei_nach]]-tbl_BT[[#This Row],[AT_frei_vor]]-1,"")</f>
        <v>3</v>
      </c>
      <c r="J283" t="b">
        <f>OR(tbl_BT[[#This Row],[Ist_Frei]],tbl_BT[[#This Row],[AT_Anzahl]]=1)</f>
        <v>0</v>
      </c>
      <c r="K283" s="1" t="str">
        <f>IF(tbl_BT[[#This Row],[Ist_BT_Prüfung]],IFERROR(_xlfn.AGGREGATE(14,6,tbl_BT[Datum]/((tbl_BT[Datum]&lt;tbl_BT[[#This Row],[Datum]])*NOT(tbl_BT[Ist_BT_Prüfung])),1),""),"")</f>
        <v/>
      </c>
      <c r="L283" s="1" t="str">
        <f>IF(tbl_BT[[#This Row],[Ist_BT_Prüfung]],IFERROR(_xlfn.AGGREGATE(15,6,tbl_BT[Datum]/((tbl_BT[Datum]&gt;tbl_BT[[#This Row],[Datum]])*NOT(tbl_BT[Ist_BT_Prüfung])),1),""),"")</f>
        <v/>
      </c>
      <c r="M283" s="2" t="str">
        <f>IF(tbl_BT[[#This Row],[Ist_BT_Prüfung]],COUNTIFS(tbl_BT[Datum],"&gt;"&amp;tbl_BT[[#This Row],[BT_AT_vor]],tbl_BT[Datum],"&lt;"&amp;tbl_BT[[#This Row],[BT_AT_nach]],tbl_BT[Ist_AT],TRUE),"")</f>
        <v/>
      </c>
      <c r="N283" t="b">
        <f>AND(tbl_BT[[#This Row],[Ist_BT_Prüfung]],tbl_BT[[#This Row],[BT_AT_Anzahl]]&gt;0)</f>
        <v>0</v>
      </c>
      <c r="O283" t="b">
        <f>AND(tbl_BT[[#This Row],[Ist_BT_Ergebnis]],tbl_BT[[#This Row],[Ist_AT]])</f>
        <v>0</v>
      </c>
    </row>
    <row r="284" spans="1:15" x14ac:dyDescent="0.3">
      <c r="A284" s="3">
        <v>45204</v>
      </c>
      <c r="B284">
        <f>WEEKDAY(tbl_BT[[#This Row],[Datum]],2)</f>
        <v>4</v>
      </c>
      <c r="C284" t="b">
        <f>COUNTIFS(tbl_FT[Datum],tbl_BT[[#This Row],[Datum]])&gt;0</f>
        <v>0</v>
      </c>
      <c r="D284" t="str">
        <f>IF(tbl_BT[[#This Row],[Ist_FT]],INDEX(tbl_FT[Bezeichner],MATCH(tbl_BT[[#This Row],[Datum]],tbl_FT[Datum],0)),"")</f>
        <v/>
      </c>
      <c r="E284" s="6" t="b">
        <f>AND(tbl_BT[[#This Row],[Wochentag]]&lt;=5,NOT(tbl_BT[[#This Row],[Ist_FT]]))</f>
        <v>1</v>
      </c>
      <c r="F284" s="6" t="b">
        <f>NOT(tbl_BT[[#This Row],[Ist_AT]])</f>
        <v>0</v>
      </c>
      <c r="G284" s="3">
        <f>IF(tbl_BT[[#This Row],[Ist_AT]],IFERROR(_xlfn.AGGREGATE(14,6,tbl_BT[Datum]/((tbl_BT[Datum]&lt;tbl_BT[[#This Row],[Datum]])*tbl_BT[Ist_Frei]),1),""),"")</f>
        <v>45202</v>
      </c>
      <c r="H284" s="3">
        <f>IF(tbl_BT[[#This Row],[Ist_AT]],IFERROR(_xlfn.AGGREGATE(15,6,tbl_BT[Datum]/((tbl_BT[Datum]&gt;tbl_BT[[#This Row],[Datum]])*tbl_BT[Ist_Frei]),1),""),"")</f>
        <v>45206</v>
      </c>
      <c r="I284" s="7">
        <f>IFERROR(tbl_BT[[#This Row],[AT_frei_nach]]-tbl_BT[[#This Row],[AT_frei_vor]]-1,"")</f>
        <v>3</v>
      </c>
      <c r="J284" t="b">
        <f>OR(tbl_BT[[#This Row],[Ist_Frei]],tbl_BT[[#This Row],[AT_Anzahl]]=1)</f>
        <v>0</v>
      </c>
      <c r="K284" s="1" t="str">
        <f>IF(tbl_BT[[#This Row],[Ist_BT_Prüfung]],IFERROR(_xlfn.AGGREGATE(14,6,tbl_BT[Datum]/((tbl_BT[Datum]&lt;tbl_BT[[#This Row],[Datum]])*NOT(tbl_BT[Ist_BT_Prüfung])),1),""),"")</f>
        <v/>
      </c>
      <c r="L284" s="1" t="str">
        <f>IF(tbl_BT[[#This Row],[Ist_BT_Prüfung]],IFERROR(_xlfn.AGGREGATE(15,6,tbl_BT[Datum]/((tbl_BT[Datum]&gt;tbl_BT[[#This Row],[Datum]])*NOT(tbl_BT[Ist_BT_Prüfung])),1),""),"")</f>
        <v/>
      </c>
      <c r="M284" s="2" t="str">
        <f>IF(tbl_BT[[#This Row],[Ist_BT_Prüfung]],COUNTIFS(tbl_BT[Datum],"&gt;"&amp;tbl_BT[[#This Row],[BT_AT_vor]],tbl_BT[Datum],"&lt;"&amp;tbl_BT[[#This Row],[BT_AT_nach]],tbl_BT[Ist_AT],TRUE),"")</f>
        <v/>
      </c>
      <c r="N284" t="b">
        <f>AND(tbl_BT[[#This Row],[Ist_BT_Prüfung]],tbl_BT[[#This Row],[BT_AT_Anzahl]]&gt;0)</f>
        <v>0</v>
      </c>
      <c r="O284" t="b">
        <f>AND(tbl_BT[[#This Row],[Ist_BT_Ergebnis]],tbl_BT[[#This Row],[Ist_AT]])</f>
        <v>0</v>
      </c>
    </row>
    <row r="285" spans="1:15" x14ac:dyDescent="0.3">
      <c r="A285" s="3">
        <v>45205</v>
      </c>
      <c r="B285">
        <f>WEEKDAY(tbl_BT[[#This Row],[Datum]],2)</f>
        <v>5</v>
      </c>
      <c r="C285" t="b">
        <f>COUNTIFS(tbl_FT[Datum],tbl_BT[[#This Row],[Datum]])&gt;0</f>
        <v>0</v>
      </c>
      <c r="D285" t="str">
        <f>IF(tbl_BT[[#This Row],[Ist_FT]],INDEX(tbl_FT[Bezeichner],MATCH(tbl_BT[[#This Row],[Datum]],tbl_FT[Datum],0)),"")</f>
        <v/>
      </c>
      <c r="E285" s="6" t="b">
        <f>AND(tbl_BT[[#This Row],[Wochentag]]&lt;=5,NOT(tbl_BT[[#This Row],[Ist_FT]]))</f>
        <v>1</v>
      </c>
      <c r="F285" s="6" t="b">
        <f>NOT(tbl_BT[[#This Row],[Ist_AT]])</f>
        <v>0</v>
      </c>
      <c r="G285" s="3">
        <f>IF(tbl_BT[[#This Row],[Ist_AT]],IFERROR(_xlfn.AGGREGATE(14,6,tbl_BT[Datum]/((tbl_BT[Datum]&lt;tbl_BT[[#This Row],[Datum]])*tbl_BT[Ist_Frei]),1),""),"")</f>
        <v>45202</v>
      </c>
      <c r="H285" s="3">
        <f>IF(tbl_BT[[#This Row],[Ist_AT]],IFERROR(_xlfn.AGGREGATE(15,6,tbl_BT[Datum]/((tbl_BT[Datum]&gt;tbl_BT[[#This Row],[Datum]])*tbl_BT[Ist_Frei]),1),""),"")</f>
        <v>45206</v>
      </c>
      <c r="I285" s="7">
        <f>IFERROR(tbl_BT[[#This Row],[AT_frei_nach]]-tbl_BT[[#This Row],[AT_frei_vor]]-1,"")</f>
        <v>3</v>
      </c>
      <c r="J285" t="b">
        <f>OR(tbl_BT[[#This Row],[Ist_Frei]],tbl_BT[[#This Row],[AT_Anzahl]]=1)</f>
        <v>0</v>
      </c>
      <c r="K285" s="1" t="str">
        <f>IF(tbl_BT[[#This Row],[Ist_BT_Prüfung]],IFERROR(_xlfn.AGGREGATE(14,6,tbl_BT[Datum]/((tbl_BT[Datum]&lt;tbl_BT[[#This Row],[Datum]])*NOT(tbl_BT[Ist_BT_Prüfung])),1),""),"")</f>
        <v/>
      </c>
      <c r="L285" s="1" t="str">
        <f>IF(tbl_BT[[#This Row],[Ist_BT_Prüfung]],IFERROR(_xlfn.AGGREGATE(15,6,tbl_BT[Datum]/((tbl_BT[Datum]&gt;tbl_BT[[#This Row],[Datum]])*NOT(tbl_BT[Ist_BT_Prüfung])),1),""),"")</f>
        <v/>
      </c>
      <c r="M285" s="2" t="str">
        <f>IF(tbl_BT[[#This Row],[Ist_BT_Prüfung]],COUNTIFS(tbl_BT[Datum],"&gt;"&amp;tbl_BT[[#This Row],[BT_AT_vor]],tbl_BT[Datum],"&lt;"&amp;tbl_BT[[#This Row],[BT_AT_nach]],tbl_BT[Ist_AT],TRUE),"")</f>
        <v/>
      </c>
      <c r="N285" t="b">
        <f>AND(tbl_BT[[#This Row],[Ist_BT_Prüfung]],tbl_BT[[#This Row],[BT_AT_Anzahl]]&gt;0)</f>
        <v>0</v>
      </c>
      <c r="O285" t="b">
        <f>AND(tbl_BT[[#This Row],[Ist_BT_Ergebnis]],tbl_BT[[#This Row],[Ist_AT]])</f>
        <v>0</v>
      </c>
    </row>
    <row r="286" spans="1:15" x14ac:dyDescent="0.3">
      <c r="A286" s="3">
        <v>45206</v>
      </c>
      <c r="B286">
        <f>WEEKDAY(tbl_BT[[#This Row],[Datum]],2)</f>
        <v>6</v>
      </c>
      <c r="C286" t="b">
        <f>COUNTIFS(tbl_FT[Datum],tbl_BT[[#This Row],[Datum]])&gt;0</f>
        <v>0</v>
      </c>
      <c r="D286" t="str">
        <f>IF(tbl_BT[[#This Row],[Ist_FT]],INDEX(tbl_FT[Bezeichner],MATCH(tbl_BT[[#This Row],[Datum]],tbl_FT[Datum],0)),"")</f>
        <v/>
      </c>
      <c r="E286" s="6" t="b">
        <f>AND(tbl_BT[[#This Row],[Wochentag]]&lt;=5,NOT(tbl_BT[[#This Row],[Ist_FT]]))</f>
        <v>0</v>
      </c>
      <c r="F286" s="6" t="b">
        <f>NOT(tbl_BT[[#This Row],[Ist_AT]])</f>
        <v>1</v>
      </c>
      <c r="G286" s="3" t="str">
        <f>IF(tbl_BT[[#This Row],[Ist_AT]],IFERROR(_xlfn.AGGREGATE(14,6,tbl_BT[Datum]/((tbl_BT[Datum]&lt;tbl_BT[[#This Row],[Datum]])*tbl_BT[Ist_Frei]),1),""),"")</f>
        <v/>
      </c>
      <c r="H286" s="3" t="str">
        <f>IF(tbl_BT[[#This Row],[Ist_AT]],IFERROR(_xlfn.AGGREGATE(15,6,tbl_BT[Datum]/((tbl_BT[Datum]&gt;tbl_BT[[#This Row],[Datum]])*tbl_BT[Ist_Frei]),1),""),"")</f>
        <v/>
      </c>
      <c r="I286" s="7" t="str">
        <f>IFERROR(tbl_BT[[#This Row],[AT_frei_nach]]-tbl_BT[[#This Row],[AT_frei_vor]]-1,"")</f>
        <v/>
      </c>
      <c r="J286" t="b">
        <f>OR(tbl_BT[[#This Row],[Ist_Frei]],tbl_BT[[#This Row],[AT_Anzahl]]=1)</f>
        <v>1</v>
      </c>
      <c r="K286" s="1">
        <f>IF(tbl_BT[[#This Row],[Ist_BT_Prüfung]],IFERROR(_xlfn.AGGREGATE(14,6,tbl_BT[Datum]/((tbl_BT[Datum]&lt;tbl_BT[[#This Row],[Datum]])*NOT(tbl_BT[Ist_BT_Prüfung])),1),""),"")</f>
        <v>45205</v>
      </c>
      <c r="L286" s="1">
        <f>IF(tbl_BT[[#This Row],[Ist_BT_Prüfung]],IFERROR(_xlfn.AGGREGATE(15,6,tbl_BT[Datum]/((tbl_BT[Datum]&gt;tbl_BT[[#This Row],[Datum]])*NOT(tbl_BT[Ist_BT_Prüfung])),1),""),"")</f>
        <v>45208</v>
      </c>
      <c r="M286" s="2">
        <f>IF(tbl_BT[[#This Row],[Ist_BT_Prüfung]],COUNTIFS(tbl_BT[Datum],"&gt;"&amp;tbl_BT[[#This Row],[BT_AT_vor]],tbl_BT[Datum],"&lt;"&amp;tbl_BT[[#This Row],[BT_AT_nach]],tbl_BT[Ist_AT],TRUE),"")</f>
        <v>0</v>
      </c>
      <c r="N286" t="b">
        <f>AND(tbl_BT[[#This Row],[Ist_BT_Prüfung]],tbl_BT[[#This Row],[BT_AT_Anzahl]]&gt;0)</f>
        <v>0</v>
      </c>
      <c r="O286" t="b">
        <f>AND(tbl_BT[[#This Row],[Ist_BT_Ergebnis]],tbl_BT[[#This Row],[Ist_AT]])</f>
        <v>0</v>
      </c>
    </row>
    <row r="287" spans="1:15" x14ac:dyDescent="0.3">
      <c r="A287" s="3">
        <v>45207</v>
      </c>
      <c r="B287">
        <f>WEEKDAY(tbl_BT[[#This Row],[Datum]],2)</f>
        <v>7</v>
      </c>
      <c r="C287" t="b">
        <f>COUNTIFS(tbl_FT[Datum],tbl_BT[[#This Row],[Datum]])&gt;0</f>
        <v>0</v>
      </c>
      <c r="D287" t="str">
        <f>IF(tbl_BT[[#This Row],[Ist_FT]],INDEX(tbl_FT[Bezeichner],MATCH(tbl_BT[[#This Row],[Datum]],tbl_FT[Datum],0)),"")</f>
        <v/>
      </c>
      <c r="E287" s="6" t="b">
        <f>AND(tbl_BT[[#This Row],[Wochentag]]&lt;=5,NOT(tbl_BT[[#This Row],[Ist_FT]]))</f>
        <v>0</v>
      </c>
      <c r="F287" s="6" t="b">
        <f>NOT(tbl_BT[[#This Row],[Ist_AT]])</f>
        <v>1</v>
      </c>
      <c r="G287" s="3" t="str">
        <f>IF(tbl_BT[[#This Row],[Ist_AT]],IFERROR(_xlfn.AGGREGATE(14,6,tbl_BT[Datum]/((tbl_BT[Datum]&lt;tbl_BT[[#This Row],[Datum]])*tbl_BT[Ist_Frei]),1),""),"")</f>
        <v/>
      </c>
      <c r="H287" s="3" t="str">
        <f>IF(tbl_BT[[#This Row],[Ist_AT]],IFERROR(_xlfn.AGGREGATE(15,6,tbl_BT[Datum]/((tbl_BT[Datum]&gt;tbl_BT[[#This Row],[Datum]])*tbl_BT[Ist_Frei]),1),""),"")</f>
        <v/>
      </c>
      <c r="I287" s="7" t="str">
        <f>IFERROR(tbl_BT[[#This Row],[AT_frei_nach]]-tbl_BT[[#This Row],[AT_frei_vor]]-1,"")</f>
        <v/>
      </c>
      <c r="J287" t="b">
        <f>OR(tbl_BT[[#This Row],[Ist_Frei]],tbl_BT[[#This Row],[AT_Anzahl]]=1)</f>
        <v>1</v>
      </c>
      <c r="K287" s="1">
        <f>IF(tbl_BT[[#This Row],[Ist_BT_Prüfung]],IFERROR(_xlfn.AGGREGATE(14,6,tbl_BT[Datum]/((tbl_BT[Datum]&lt;tbl_BT[[#This Row],[Datum]])*NOT(tbl_BT[Ist_BT_Prüfung])),1),""),"")</f>
        <v>45205</v>
      </c>
      <c r="L287" s="1">
        <f>IF(tbl_BT[[#This Row],[Ist_BT_Prüfung]],IFERROR(_xlfn.AGGREGATE(15,6,tbl_BT[Datum]/((tbl_BT[Datum]&gt;tbl_BT[[#This Row],[Datum]])*NOT(tbl_BT[Ist_BT_Prüfung])),1),""),"")</f>
        <v>45208</v>
      </c>
      <c r="M287" s="2">
        <f>IF(tbl_BT[[#This Row],[Ist_BT_Prüfung]],COUNTIFS(tbl_BT[Datum],"&gt;"&amp;tbl_BT[[#This Row],[BT_AT_vor]],tbl_BT[Datum],"&lt;"&amp;tbl_BT[[#This Row],[BT_AT_nach]],tbl_BT[Ist_AT],TRUE),"")</f>
        <v>0</v>
      </c>
      <c r="N287" t="b">
        <f>AND(tbl_BT[[#This Row],[Ist_BT_Prüfung]],tbl_BT[[#This Row],[BT_AT_Anzahl]]&gt;0)</f>
        <v>0</v>
      </c>
      <c r="O287" t="b">
        <f>AND(tbl_BT[[#This Row],[Ist_BT_Ergebnis]],tbl_BT[[#This Row],[Ist_AT]])</f>
        <v>0</v>
      </c>
    </row>
    <row r="288" spans="1:15" x14ac:dyDescent="0.3">
      <c r="A288" s="3">
        <v>45208</v>
      </c>
      <c r="B288">
        <f>WEEKDAY(tbl_BT[[#This Row],[Datum]],2)</f>
        <v>1</v>
      </c>
      <c r="C288" t="b">
        <f>COUNTIFS(tbl_FT[Datum],tbl_BT[[#This Row],[Datum]])&gt;0</f>
        <v>0</v>
      </c>
      <c r="D288" t="str">
        <f>IF(tbl_BT[[#This Row],[Ist_FT]],INDEX(tbl_FT[Bezeichner],MATCH(tbl_BT[[#This Row],[Datum]],tbl_FT[Datum],0)),"")</f>
        <v/>
      </c>
      <c r="E288" s="6" t="b">
        <f>AND(tbl_BT[[#This Row],[Wochentag]]&lt;=5,NOT(tbl_BT[[#This Row],[Ist_FT]]))</f>
        <v>1</v>
      </c>
      <c r="F288" s="6" t="b">
        <f>NOT(tbl_BT[[#This Row],[Ist_AT]])</f>
        <v>0</v>
      </c>
      <c r="G288" s="3">
        <f>IF(tbl_BT[[#This Row],[Ist_AT]],IFERROR(_xlfn.AGGREGATE(14,6,tbl_BT[Datum]/((tbl_BT[Datum]&lt;tbl_BT[[#This Row],[Datum]])*tbl_BT[Ist_Frei]),1),""),"")</f>
        <v>45207</v>
      </c>
      <c r="H288" s="3">
        <f>IF(tbl_BT[[#This Row],[Ist_AT]],IFERROR(_xlfn.AGGREGATE(15,6,tbl_BT[Datum]/((tbl_BT[Datum]&gt;tbl_BT[[#This Row],[Datum]])*tbl_BT[Ist_Frei]),1),""),"")</f>
        <v>45213</v>
      </c>
      <c r="I288" s="7">
        <f>IFERROR(tbl_BT[[#This Row],[AT_frei_nach]]-tbl_BT[[#This Row],[AT_frei_vor]]-1,"")</f>
        <v>5</v>
      </c>
      <c r="J288" t="b">
        <f>OR(tbl_BT[[#This Row],[Ist_Frei]],tbl_BT[[#This Row],[AT_Anzahl]]=1)</f>
        <v>0</v>
      </c>
      <c r="K288" s="1" t="str">
        <f>IF(tbl_BT[[#This Row],[Ist_BT_Prüfung]],IFERROR(_xlfn.AGGREGATE(14,6,tbl_BT[Datum]/((tbl_BT[Datum]&lt;tbl_BT[[#This Row],[Datum]])*NOT(tbl_BT[Ist_BT_Prüfung])),1),""),"")</f>
        <v/>
      </c>
      <c r="L288" s="1" t="str">
        <f>IF(tbl_BT[[#This Row],[Ist_BT_Prüfung]],IFERROR(_xlfn.AGGREGATE(15,6,tbl_BT[Datum]/((tbl_BT[Datum]&gt;tbl_BT[[#This Row],[Datum]])*NOT(tbl_BT[Ist_BT_Prüfung])),1),""),"")</f>
        <v/>
      </c>
      <c r="M288" s="2" t="str">
        <f>IF(tbl_BT[[#This Row],[Ist_BT_Prüfung]],COUNTIFS(tbl_BT[Datum],"&gt;"&amp;tbl_BT[[#This Row],[BT_AT_vor]],tbl_BT[Datum],"&lt;"&amp;tbl_BT[[#This Row],[BT_AT_nach]],tbl_BT[Ist_AT],TRUE),"")</f>
        <v/>
      </c>
      <c r="N288" t="b">
        <f>AND(tbl_BT[[#This Row],[Ist_BT_Prüfung]],tbl_BT[[#This Row],[BT_AT_Anzahl]]&gt;0)</f>
        <v>0</v>
      </c>
      <c r="O288" t="b">
        <f>AND(tbl_BT[[#This Row],[Ist_BT_Ergebnis]],tbl_BT[[#This Row],[Ist_AT]])</f>
        <v>0</v>
      </c>
    </row>
    <row r="289" spans="1:15" x14ac:dyDescent="0.3">
      <c r="A289" s="3">
        <v>45209</v>
      </c>
      <c r="B289">
        <f>WEEKDAY(tbl_BT[[#This Row],[Datum]],2)</f>
        <v>2</v>
      </c>
      <c r="C289" t="b">
        <f>COUNTIFS(tbl_FT[Datum],tbl_BT[[#This Row],[Datum]])&gt;0</f>
        <v>0</v>
      </c>
      <c r="D289" t="str">
        <f>IF(tbl_BT[[#This Row],[Ist_FT]],INDEX(tbl_FT[Bezeichner],MATCH(tbl_BT[[#This Row],[Datum]],tbl_FT[Datum],0)),"")</f>
        <v/>
      </c>
      <c r="E289" s="6" t="b">
        <f>AND(tbl_BT[[#This Row],[Wochentag]]&lt;=5,NOT(tbl_BT[[#This Row],[Ist_FT]]))</f>
        <v>1</v>
      </c>
      <c r="F289" s="6" t="b">
        <f>NOT(tbl_BT[[#This Row],[Ist_AT]])</f>
        <v>0</v>
      </c>
      <c r="G289" s="3">
        <f>IF(tbl_BT[[#This Row],[Ist_AT]],IFERROR(_xlfn.AGGREGATE(14,6,tbl_BT[Datum]/((tbl_BT[Datum]&lt;tbl_BT[[#This Row],[Datum]])*tbl_BT[Ist_Frei]),1),""),"")</f>
        <v>45207</v>
      </c>
      <c r="H289" s="3">
        <f>IF(tbl_BT[[#This Row],[Ist_AT]],IFERROR(_xlfn.AGGREGATE(15,6,tbl_BT[Datum]/((tbl_BT[Datum]&gt;tbl_BT[[#This Row],[Datum]])*tbl_BT[Ist_Frei]),1),""),"")</f>
        <v>45213</v>
      </c>
      <c r="I289" s="7">
        <f>IFERROR(tbl_BT[[#This Row],[AT_frei_nach]]-tbl_BT[[#This Row],[AT_frei_vor]]-1,"")</f>
        <v>5</v>
      </c>
      <c r="J289" t="b">
        <f>OR(tbl_BT[[#This Row],[Ist_Frei]],tbl_BT[[#This Row],[AT_Anzahl]]=1)</f>
        <v>0</v>
      </c>
      <c r="K289" s="1" t="str">
        <f>IF(tbl_BT[[#This Row],[Ist_BT_Prüfung]],IFERROR(_xlfn.AGGREGATE(14,6,tbl_BT[Datum]/((tbl_BT[Datum]&lt;tbl_BT[[#This Row],[Datum]])*NOT(tbl_BT[Ist_BT_Prüfung])),1),""),"")</f>
        <v/>
      </c>
      <c r="L289" s="1" t="str">
        <f>IF(tbl_BT[[#This Row],[Ist_BT_Prüfung]],IFERROR(_xlfn.AGGREGATE(15,6,tbl_BT[Datum]/((tbl_BT[Datum]&gt;tbl_BT[[#This Row],[Datum]])*NOT(tbl_BT[Ist_BT_Prüfung])),1),""),"")</f>
        <v/>
      </c>
      <c r="M289" s="2" t="str">
        <f>IF(tbl_BT[[#This Row],[Ist_BT_Prüfung]],COUNTIFS(tbl_BT[Datum],"&gt;"&amp;tbl_BT[[#This Row],[BT_AT_vor]],tbl_BT[Datum],"&lt;"&amp;tbl_BT[[#This Row],[BT_AT_nach]],tbl_BT[Ist_AT],TRUE),"")</f>
        <v/>
      </c>
      <c r="N289" t="b">
        <f>AND(tbl_BT[[#This Row],[Ist_BT_Prüfung]],tbl_BT[[#This Row],[BT_AT_Anzahl]]&gt;0)</f>
        <v>0</v>
      </c>
      <c r="O289" t="b">
        <f>AND(tbl_BT[[#This Row],[Ist_BT_Ergebnis]],tbl_BT[[#This Row],[Ist_AT]])</f>
        <v>0</v>
      </c>
    </row>
    <row r="290" spans="1:15" x14ac:dyDescent="0.3">
      <c r="A290" s="3">
        <v>45210</v>
      </c>
      <c r="B290">
        <f>WEEKDAY(tbl_BT[[#This Row],[Datum]],2)</f>
        <v>3</v>
      </c>
      <c r="C290" t="b">
        <f>COUNTIFS(tbl_FT[Datum],tbl_BT[[#This Row],[Datum]])&gt;0</f>
        <v>0</v>
      </c>
      <c r="D290" t="str">
        <f>IF(tbl_BT[[#This Row],[Ist_FT]],INDEX(tbl_FT[Bezeichner],MATCH(tbl_BT[[#This Row],[Datum]],tbl_FT[Datum],0)),"")</f>
        <v/>
      </c>
      <c r="E290" s="6" t="b">
        <f>AND(tbl_BT[[#This Row],[Wochentag]]&lt;=5,NOT(tbl_BT[[#This Row],[Ist_FT]]))</f>
        <v>1</v>
      </c>
      <c r="F290" s="6" t="b">
        <f>NOT(tbl_BT[[#This Row],[Ist_AT]])</f>
        <v>0</v>
      </c>
      <c r="G290" s="3">
        <f>IF(tbl_BT[[#This Row],[Ist_AT]],IFERROR(_xlfn.AGGREGATE(14,6,tbl_BT[Datum]/((tbl_BT[Datum]&lt;tbl_BT[[#This Row],[Datum]])*tbl_BT[Ist_Frei]),1),""),"")</f>
        <v>45207</v>
      </c>
      <c r="H290" s="3">
        <f>IF(tbl_BT[[#This Row],[Ist_AT]],IFERROR(_xlfn.AGGREGATE(15,6,tbl_BT[Datum]/((tbl_BT[Datum]&gt;tbl_BT[[#This Row],[Datum]])*tbl_BT[Ist_Frei]),1),""),"")</f>
        <v>45213</v>
      </c>
      <c r="I290" s="7">
        <f>IFERROR(tbl_BT[[#This Row],[AT_frei_nach]]-tbl_BT[[#This Row],[AT_frei_vor]]-1,"")</f>
        <v>5</v>
      </c>
      <c r="J290" t="b">
        <f>OR(tbl_BT[[#This Row],[Ist_Frei]],tbl_BT[[#This Row],[AT_Anzahl]]=1)</f>
        <v>0</v>
      </c>
      <c r="K290" s="1" t="str">
        <f>IF(tbl_BT[[#This Row],[Ist_BT_Prüfung]],IFERROR(_xlfn.AGGREGATE(14,6,tbl_BT[Datum]/((tbl_BT[Datum]&lt;tbl_BT[[#This Row],[Datum]])*NOT(tbl_BT[Ist_BT_Prüfung])),1),""),"")</f>
        <v/>
      </c>
      <c r="L290" s="1" t="str">
        <f>IF(tbl_BT[[#This Row],[Ist_BT_Prüfung]],IFERROR(_xlfn.AGGREGATE(15,6,tbl_BT[Datum]/((tbl_BT[Datum]&gt;tbl_BT[[#This Row],[Datum]])*NOT(tbl_BT[Ist_BT_Prüfung])),1),""),"")</f>
        <v/>
      </c>
      <c r="M290" s="2" t="str">
        <f>IF(tbl_BT[[#This Row],[Ist_BT_Prüfung]],COUNTIFS(tbl_BT[Datum],"&gt;"&amp;tbl_BT[[#This Row],[BT_AT_vor]],tbl_BT[Datum],"&lt;"&amp;tbl_BT[[#This Row],[BT_AT_nach]],tbl_BT[Ist_AT],TRUE),"")</f>
        <v/>
      </c>
      <c r="N290" t="b">
        <f>AND(tbl_BT[[#This Row],[Ist_BT_Prüfung]],tbl_BT[[#This Row],[BT_AT_Anzahl]]&gt;0)</f>
        <v>0</v>
      </c>
      <c r="O290" t="b">
        <f>AND(tbl_BT[[#This Row],[Ist_BT_Ergebnis]],tbl_BT[[#This Row],[Ist_AT]])</f>
        <v>0</v>
      </c>
    </row>
    <row r="291" spans="1:15" x14ac:dyDescent="0.3">
      <c r="A291" s="3">
        <v>45211</v>
      </c>
      <c r="B291">
        <f>WEEKDAY(tbl_BT[[#This Row],[Datum]],2)</f>
        <v>4</v>
      </c>
      <c r="C291" t="b">
        <f>COUNTIFS(tbl_FT[Datum],tbl_BT[[#This Row],[Datum]])&gt;0</f>
        <v>0</v>
      </c>
      <c r="D291" t="str">
        <f>IF(tbl_BT[[#This Row],[Ist_FT]],INDEX(tbl_FT[Bezeichner],MATCH(tbl_BT[[#This Row],[Datum]],tbl_FT[Datum],0)),"")</f>
        <v/>
      </c>
      <c r="E291" s="6" t="b">
        <f>AND(tbl_BT[[#This Row],[Wochentag]]&lt;=5,NOT(tbl_BT[[#This Row],[Ist_FT]]))</f>
        <v>1</v>
      </c>
      <c r="F291" s="6" t="b">
        <f>NOT(tbl_BT[[#This Row],[Ist_AT]])</f>
        <v>0</v>
      </c>
      <c r="G291" s="3">
        <f>IF(tbl_BT[[#This Row],[Ist_AT]],IFERROR(_xlfn.AGGREGATE(14,6,tbl_BT[Datum]/((tbl_BT[Datum]&lt;tbl_BT[[#This Row],[Datum]])*tbl_BT[Ist_Frei]),1),""),"")</f>
        <v>45207</v>
      </c>
      <c r="H291" s="3">
        <f>IF(tbl_BT[[#This Row],[Ist_AT]],IFERROR(_xlfn.AGGREGATE(15,6,tbl_BT[Datum]/((tbl_BT[Datum]&gt;tbl_BT[[#This Row],[Datum]])*tbl_BT[Ist_Frei]),1),""),"")</f>
        <v>45213</v>
      </c>
      <c r="I291" s="7">
        <f>IFERROR(tbl_BT[[#This Row],[AT_frei_nach]]-tbl_BT[[#This Row],[AT_frei_vor]]-1,"")</f>
        <v>5</v>
      </c>
      <c r="J291" t="b">
        <f>OR(tbl_BT[[#This Row],[Ist_Frei]],tbl_BT[[#This Row],[AT_Anzahl]]=1)</f>
        <v>0</v>
      </c>
      <c r="K291" s="1" t="str">
        <f>IF(tbl_BT[[#This Row],[Ist_BT_Prüfung]],IFERROR(_xlfn.AGGREGATE(14,6,tbl_BT[Datum]/((tbl_BT[Datum]&lt;tbl_BT[[#This Row],[Datum]])*NOT(tbl_BT[Ist_BT_Prüfung])),1),""),"")</f>
        <v/>
      </c>
      <c r="L291" s="1" t="str">
        <f>IF(tbl_BT[[#This Row],[Ist_BT_Prüfung]],IFERROR(_xlfn.AGGREGATE(15,6,tbl_BT[Datum]/((tbl_BT[Datum]&gt;tbl_BT[[#This Row],[Datum]])*NOT(tbl_BT[Ist_BT_Prüfung])),1),""),"")</f>
        <v/>
      </c>
      <c r="M291" s="2" t="str">
        <f>IF(tbl_BT[[#This Row],[Ist_BT_Prüfung]],COUNTIFS(tbl_BT[Datum],"&gt;"&amp;tbl_BT[[#This Row],[BT_AT_vor]],tbl_BT[Datum],"&lt;"&amp;tbl_BT[[#This Row],[BT_AT_nach]],tbl_BT[Ist_AT],TRUE),"")</f>
        <v/>
      </c>
      <c r="N291" t="b">
        <f>AND(tbl_BT[[#This Row],[Ist_BT_Prüfung]],tbl_BT[[#This Row],[BT_AT_Anzahl]]&gt;0)</f>
        <v>0</v>
      </c>
      <c r="O291" t="b">
        <f>AND(tbl_BT[[#This Row],[Ist_BT_Ergebnis]],tbl_BT[[#This Row],[Ist_AT]])</f>
        <v>0</v>
      </c>
    </row>
    <row r="292" spans="1:15" x14ac:dyDescent="0.3">
      <c r="A292" s="3">
        <v>45212</v>
      </c>
      <c r="B292">
        <f>WEEKDAY(tbl_BT[[#This Row],[Datum]],2)</f>
        <v>5</v>
      </c>
      <c r="C292" t="b">
        <f>COUNTIFS(tbl_FT[Datum],tbl_BT[[#This Row],[Datum]])&gt;0</f>
        <v>0</v>
      </c>
      <c r="D292" t="str">
        <f>IF(tbl_BT[[#This Row],[Ist_FT]],INDEX(tbl_FT[Bezeichner],MATCH(tbl_BT[[#This Row],[Datum]],tbl_FT[Datum],0)),"")</f>
        <v/>
      </c>
      <c r="E292" s="6" t="b">
        <f>AND(tbl_BT[[#This Row],[Wochentag]]&lt;=5,NOT(tbl_BT[[#This Row],[Ist_FT]]))</f>
        <v>1</v>
      </c>
      <c r="F292" s="6" t="b">
        <f>NOT(tbl_BT[[#This Row],[Ist_AT]])</f>
        <v>0</v>
      </c>
      <c r="G292" s="3">
        <f>IF(tbl_BT[[#This Row],[Ist_AT]],IFERROR(_xlfn.AGGREGATE(14,6,tbl_BT[Datum]/((tbl_BT[Datum]&lt;tbl_BT[[#This Row],[Datum]])*tbl_BT[Ist_Frei]),1),""),"")</f>
        <v>45207</v>
      </c>
      <c r="H292" s="3">
        <f>IF(tbl_BT[[#This Row],[Ist_AT]],IFERROR(_xlfn.AGGREGATE(15,6,tbl_BT[Datum]/((tbl_BT[Datum]&gt;tbl_BT[[#This Row],[Datum]])*tbl_BT[Ist_Frei]),1),""),"")</f>
        <v>45213</v>
      </c>
      <c r="I292" s="7">
        <f>IFERROR(tbl_BT[[#This Row],[AT_frei_nach]]-tbl_BT[[#This Row],[AT_frei_vor]]-1,"")</f>
        <v>5</v>
      </c>
      <c r="J292" t="b">
        <f>OR(tbl_BT[[#This Row],[Ist_Frei]],tbl_BT[[#This Row],[AT_Anzahl]]=1)</f>
        <v>0</v>
      </c>
      <c r="K292" s="1" t="str">
        <f>IF(tbl_BT[[#This Row],[Ist_BT_Prüfung]],IFERROR(_xlfn.AGGREGATE(14,6,tbl_BT[Datum]/((tbl_BT[Datum]&lt;tbl_BT[[#This Row],[Datum]])*NOT(tbl_BT[Ist_BT_Prüfung])),1),""),"")</f>
        <v/>
      </c>
      <c r="L292" s="1" t="str">
        <f>IF(tbl_BT[[#This Row],[Ist_BT_Prüfung]],IFERROR(_xlfn.AGGREGATE(15,6,tbl_BT[Datum]/((tbl_BT[Datum]&gt;tbl_BT[[#This Row],[Datum]])*NOT(tbl_BT[Ist_BT_Prüfung])),1),""),"")</f>
        <v/>
      </c>
      <c r="M292" s="2" t="str">
        <f>IF(tbl_BT[[#This Row],[Ist_BT_Prüfung]],COUNTIFS(tbl_BT[Datum],"&gt;"&amp;tbl_BT[[#This Row],[BT_AT_vor]],tbl_BT[Datum],"&lt;"&amp;tbl_BT[[#This Row],[BT_AT_nach]],tbl_BT[Ist_AT],TRUE),"")</f>
        <v/>
      </c>
      <c r="N292" t="b">
        <f>AND(tbl_BT[[#This Row],[Ist_BT_Prüfung]],tbl_BT[[#This Row],[BT_AT_Anzahl]]&gt;0)</f>
        <v>0</v>
      </c>
      <c r="O292" t="b">
        <f>AND(tbl_BT[[#This Row],[Ist_BT_Ergebnis]],tbl_BT[[#This Row],[Ist_AT]])</f>
        <v>0</v>
      </c>
    </row>
    <row r="293" spans="1:15" x14ac:dyDescent="0.3">
      <c r="A293" s="3">
        <v>45213</v>
      </c>
      <c r="B293">
        <f>WEEKDAY(tbl_BT[[#This Row],[Datum]],2)</f>
        <v>6</v>
      </c>
      <c r="C293" t="b">
        <f>COUNTIFS(tbl_FT[Datum],tbl_BT[[#This Row],[Datum]])&gt;0</f>
        <v>0</v>
      </c>
      <c r="D293" t="str">
        <f>IF(tbl_BT[[#This Row],[Ist_FT]],INDEX(tbl_FT[Bezeichner],MATCH(tbl_BT[[#This Row],[Datum]],tbl_FT[Datum],0)),"")</f>
        <v/>
      </c>
      <c r="E293" s="6" t="b">
        <f>AND(tbl_BT[[#This Row],[Wochentag]]&lt;=5,NOT(tbl_BT[[#This Row],[Ist_FT]]))</f>
        <v>0</v>
      </c>
      <c r="F293" s="6" t="b">
        <f>NOT(tbl_BT[[#This Row],[Ist_AT]])</f>
        <v>1</v>
      </c>
      <c r="G293" s="3" t="str">
        <f>IF(tbl_BT[[#This Row],[Ist_AT]],IFERROR(_xlfn.AGGREGATE(14,6,tbl_BT[Datum]/((tbl_BT[Datum]&lt;tbl_BT[[#This Row],[Datum]])*tbl_BT[Ist_Frei]),1),""),"")</f>
        <v/>
      </c>
      <c r="H293" s="3" t="str">
        <f>IF(tbl_BT[[#This Row],[Ist_AT]],IFERROR(_xlfn.AGGREGATE(15,6,tbl_BT[Datum]/((tbl_BT[Datum]&gt;tbl_BT[[#This Row],[Datum]])*tbl_BT[Ist_Frei]),1),""),"")</f>
        <v/>
      </c>
      <c r="I293" s="7" t="str">
        <f>IFERROR(tbl_BT[[#This Row],[AT_frei_nach]]-tbl_BT[[#This Row],[AT_frei_vor]]-1,"")</f>
        <v/>
      </c>
      <c r="J293" t="b">
        <f>OR(tbl_BT[[#This Row],[Ist_Frei]],tbl_BT[[#This Row],[AT_Anzahl]]=1)</f>
        <v>1</v>
      </c>
      <c r="K293" s="1">
        <f>IF(tbl_BT[[#This Row],[Ist_BT_Prüfung]],IFERROR(_xlfn.AGGREGATE(14,6,tbl_BT[Datum]/((tbl_BT[Datum]&lt;tbl_BT[[#This Row],[Datum]])*NOT(tbl_BT[Ist_BT_Prüfung])),1),""),"")</f>
        <v>45212</v>
      </c>
      <c r="L293" s="1">
        <f>IF(tbl_BT[[#This Row],[Ist_BT_Prüfung]],IFERROR(_xlfn.AGGREGATE(15,6,tbl_BT[Datum]/((tbl_BT[Datum]&gt;tbl_BT[[#This Row],[Datum]])*NOT(tbl_BT[Ist_BT_Prüfung])),1),""),"")</f>
        <v>45215</v>
      </c>
      <c r="M293" s="2">
        <f>IF(tbl_BT[[#This Row],[Ist_BT_Prüfung]],COUNTIFS(tbl_BT[Datum],"&gt;"&amp;tbl_BT[[#This Row],[BT_AT_vor]],tbl_BT[Datum],"&lt;"&amp;tbl_BT[[#This Row],[BT_AT_nach]],tbl_BT[Ist_AT],TRUE),"")</f>
        <v>0</v>
      </c>
      <c r="N293" t="b">
        <f>AND(tbl_BT[[#This Row],[Ist_BT_Prüfung]],tbl_BT[[#This Row],[BT_AT_Anzahl]]&gt;0)</f>
        <v>0</v>
      </c>
      <c r="O293" t="b">
        <f>AND(tbl_BT[[#This Row],[Ist_BT_Ergebnis]],tbl_BT[[#This Row],[Ist_AT]])</f>
        <v>0</v>
      </c>
    </row>
    <row r="294" spans="1:15" x14ac:dyDescent="0.3">
      <c r="A294" s="3">
        <v>45214</v>
      </c>
      <c r="B294">
        <f>WEEKDAY(tbl_BT[[#This Row],[Datum]],2)</f>
        <v>7</v>
      </c>
      <c r="C294" t="b">
        <f>COUNTIFS(tbl_FT[Datum],tbl_BT[[#This Row],[Datum]])&gt;0</f>
        <v>0</v>
      </c>
      <c r="D294" t="str">
        <f>IF(tbl_BT[[#This Row],[Ist_FT]],INDEX(tbl_FT[Bezeichner],MATCH(tbl_BT[[#This Row],[Datum]],tbl_FT[Datum],0)),"")</f>
        <v/>
      </c>
      <c r="E294" s="6" t="b">
        <f>AND(tbl_BT[[#This Row],[Wochentag]]&lt;=5,NOT(tbl_BT[[#This Row],[Ist_FT]]))</f>
        <v>0</v>
      </c>
      <c r="F294" s="6" t="b">
        <f>NOT(tbl_BT[[#This Row],[Ist_AT]])</f>
        <v>1</v>
      </c>
      <c r="G294" s="3" t="str">
        <f>IF(tbl_BT[[#This Row],[Ist_AT]],IFERROR(_xlfn.AGGREGATE(14,6,tbl_BT[Datum]/((tbl_BT[Datum]&lt;tbl_BT[[#This Row],[Datum]])*tbl_BT[Ist_Frei]),1),""),"")</f>
        <v/>
      </c>
      <c r="H294" s="3" t="str">
        <f>IF(tbl_BT[[#This Row],[Ist_AT]],IFERROR(_xlfn.AGGREGATE(15,6,tbl_BT[Datum]/((tbl_BT[Datum]&gt;tbl_BT[[#This Row],[Datum]])*tbl_BT[Ist_Frei]),1),""),"")</f>
        <v/>
      </c>
      <c r="I294" s="7" t="str">
        <f>IFERROR(tbl_BT[[#This Row],[AT_frei_nach]]-tbl_BT[[#This Row],[AT_frei_vor]]-1,"")</f>
        <v/>
      </c>
      <c r="J294" t="b">
        <f>OR(tbl_BT[[#This Row],[Ist_Frei]],tbl_BT[[#This Row],[AT_Anzahl]]=1)</f>
        <v>1</v>
      </c>
      <c r="K294" s="1">
        <f>IF(tbl_BT[[#This Row],[Ist_BT_Prüfung]],IFERROR(_xlfn.AGGREGATE(14,6,tbl_BT[Datum]/((tbl_BT[Datum]&lt;tbl_BT[[#This Row],[Datum]])*NOT(tbl_BT[Ist_BT_Prüfung])),1),""),"")</f>
        <v>45212</v>
      </c>
      <c r="L294" s="1">
        <f>IF(tbl_BT[[#This Row],[Ist_BT_Prüfung]],IFERROR(_xlfn.AGGREGATE(15,6,tbl_BT[Datum]/((tbl_BT[Datum]&gt;tbl_BT[[#This Row],[Datum]])*NOT(tbl_BT[Ist_BT_Prüfung])),1),""),"")</f>
        <v>45215</v>
      </c>
      <c r="M294" s="2">
        <f>IF(tbl_BT[[#This Row],[Ist_BT_Prüfung]],COUNTIFS(tbl_BT[Datum],"&gt;"&amp;tbl_BT[[#This Row],[BT_AT_vor]],tbl_BT[Datum],"&lt;"&amp;tbl_BT[[#This Row],[BT_AT_nach]],tbl_BT[Ist_AT],TRUE),"")</f>
        <v>0</v>
      </c>
      <c r="N294" t="b">
        <f>AND(tbl_BT[[#This Row],[Ist_BT_Prüfung]],tbl_BT[[#This Row],[BT_AT_Anzahl]]&gt;0)</f>
        <v>0</v>
      </c>
      <c r="O294" t="b">
        <f>AND(tbl_BT[[#This Row],[Ist_BT_Ergebnis]],tbl_BT[[#This Row],[Ist_AT]])</f>
        <v>0</v>
      </c>
    </row>
    <row r="295" spans="1:15" x14ac:dyDescent="0.3">
      <c r="A295" s="3">
        <v>45215</v>
      </c>
      <c r="B295">
        <f>WEEKDAY(tbl_BT[[#This Row],[Datum]],2)</f>
        <v>1</v>
      </c>
      <c r="C295" t="b">
        <f>COUNTIFS(tbl_FT[Datum],tbl_BT[[#This Row],[Datum]])&gt;0</f>
        <v>0</v>
      </c>
      <c r="D295" t="str">
        <f>IF(tbl_BT[[#This Row],[Ist_FT]],INDEX(tbl_FT[Bezeichner],MATCH(tbl_BT[[#This Row],[Datum]],tbl_FT[Datum],0)),"")</f>
        <v/>
      </c>
      <c r="E295" s="6" t="b">
        <f>AND(tbl_BT[[#This Row],[Wochentag]]&lt;=5,NOT(tbl_BT[[#This Row],[Ist_FT]]))</f>
        <v>1</v>
      </c>
      <c r="F295" s="6" t="b">
        <f>NOT(tbl_BT[[#This Row],[Ist_AT]])</f>
        <v>0</v>
      </c>
      <c r="G295" s="3">
        <f>IF(tbl_BT[[#This Row],[Ist_AT]],IFERROR(_xlfn.AGGREGATE(14,6,tbl_BT[Datum]/((tbl_BT[Datum]&lt;tbl_BT[[#This Row],[Datum]])*tbl_BT[Ist_Frei]),1),""),"")</f>
        <v>45214</v>
      </c>
      <c r="H295" s="3">
        <f>IF(tbl_BT[[#This Row],[Ist_AT]],IFERROR(_xlfn.AGGREGATE(15,6,tbl_BT[Datum]/((tbl_BT[Datum]&gt;tbl_BT[[#This Row],[Datum]])*tbl_BT[Ist_Frei]),1),""),"")</f>
        <v>45220</v>
      </c>
      <c r="I295" s="7">
        <f>IFERROR(tbl_BT[[#This Row],[AT_frei_nach]]-tbl_BT[[#This Row],[AT_frei_vor]]-1,"")</f>
        <v>5</v>
      </c>
      <c r="J295" t="b">
        <f>OR(tbl_BT[[#This Row],[Ist_Frei]],tbl_BT[[#This Row],[AT_Anzahl]]=1)</f>
        <v>0</v>
      </c>
      <c r="K295" s="1" t="str">
        <f>IF(tbl_BT[[#This Row],[Ist_BT_Prüfung]],IFERROR(_xlfn.AGGREGATE(14,6,tbl_BT[Datum]/((tbl_BT[Datum]&lt;tbl_BT[[#This Row],[Datum]])*NOT(tbl_BT[Ist_BT_Prüfung])),1),""),"")</f>
        <v/>
      </c>
      <c r="L295" s="1" t="str">
        <f>IF(tbl_BT[[#This Row],[Ist_BT_Prüfung]],IFERROR(_xlfn.AGGREGATE(15,6,tbl_BT[Datum]/((tbl_BT[Datum]&gt;tbl_BT[[#This Row],[Datum]])*NOT(tbl_BT[Ist_BT_Prüfung])),1),""),"")</f>
        <v/>
      </c>
      <c r="M295" s="2" t="str">
        <f>IF(tbl_BT[[#This Row],[Ist_BT_Prüfung]],COUNTIFS(tbl_BT[Datum],"&gt;"&amp;tbl_BT[[#This Row],[BT_AT_vor]],tbl_BT[Datum],"&lt;"&amp;tbl_BT[[#This Row],[BT_AT_nach]],tbl_BT[Ist_AT],TRUE),"")</f>
        <v/>
      </c>
      <c r="N295" t="b">
        <f>AND(tbl_BT[[#This Row],[Ist_BT_Prüfung]],tbl_BT[[#This Row],[BT_AT_Anzahl]]&gt;0)</f>
        <v>0</v>
      </c>
      <c r="O295" t="b">
        <f>AND(tbl_BT[[#This Row],[Ist_BT_Ergebnis]],tbl_BT[[#This Row],[Ist_AT]])</f>
        <v>0</v>
      </c>
    </row>
    <row r="296" spans="1:15" x14ac:dyDescent="0.3">
      <c r="A296" s="3">
        <v>45216</v>
      </c>
      <c r="B296">
        <f>WEEKDAY(tbl_BT[[#This Row],[Datum]],2)</f>
        <v>2</v>
      </c>
      <c r="C296" t="b">
        <f>COUNTIFS(tbl_FT[Datum],tbl_BT[[#This Row],[Datum]])&gt;0</f>
        <v>0</v>
      </c>
      <c r="D296" t="str">
        <f>IF(tbl_BT[[#This Row],[Ist_FT]],INDEX(tbl_FT[Bezeichner],MATCH(tbl_BT[[#This Row],[Datum]],tbl_FT[Datum],0)),"")</f>
        <v/>
      </c>
      <c r="E296" s="6" t="b">
        <f>AND(tbl_BT[[#This Row],[Wochentag]]&lt;=5,NOT(tbl_BT[[#This Row],[Ist_FT]]))</f>
        <v>1</v>
      </c>
      <c r="F296" s="6" t="b">
        <f>NOT(tbl_BT[[#This Row],[Ist_AT]])</f>
        <v>0</v>
      </c>
      <c r="G296" s="3">
        <f>IF(tbl_BT[[#This Row],[Ist_AT]],IFERROR(_xlfn.AGGREGATE(14,6,tbl_BT[Datum]/((tbl_BT[Datum]&lt;tbl_BT[[#This Row],[Datum]])*tbl_BT[Ist_Frei]),1),""),"")</f>
        <v>45214</v>
      </c>
      <c r="H296" s="3">
        <f>IF(tbl_BT[[#This Row],[Ist_AT]],IFERROR(_xlfn.AGGREGATE(15,6,tbl_BT[Datum]/((tbl_BT[Datum]&gt;tbl_BT[[#This Row],[Datum]])*tbl_BT[Ist_Frei]),1),""),"")</f>
        <v>45220</v>
      </c>
      <c r="I296" s="7">
        <f>IFERROR(tbl_BT[[#This Row],[AT_frei_nach]]-tbl_BT[[#This Row],[AT_frei_vor]]-1,"")</f>
        <v>5</v>
      </c>
      <c r="J296" t="b">
        <f>OR(tbl_BT[[#This Row],[Ist_Frei]],tbl_BT[[#This Row],[AT_Anzahl]]=1)</f>
        <v>0</v>
      </c>
      <c r="K296" s="1" t="str">
        <f>IF(tbl_BT[[#This Row],[Ist_BT_Prüfung]],IFERROR(_xlfn.AGGREGATE(14,6,tbl_BT[Datum]/((tbl_BT[Datum]&lt;tbl_BT[[#This Row],[Datum]])*NOT(tbl_BT[Ist_BT_Prüfung])),1),""),"")</f>
        <v/>
      </c>
      <c r="L296" s="1" t="str">
        <f>IF(tbl_BT[[#This Row],[Ist_BT_Prüfung]],IFERROR(_xlfn.AGGREGATE(15,6,tbl_BT[Datum]/((tbl_BT[Datum]&gt;tbl_BT[[#This Row],[Datum]])*NOT(tbl_BT[Ist_BT_Prüfung])),1),""),"")</f>
        <v/>
      </c>
      <c r="M296" s="2" t="str">
        <f>IF(tbl_BT[[#This Row],[Ist_BT_Prüfung]],COUNTIFS(tbl_BT[Datum],"&gt;"&amp;tbl_BT[[#This Row],[BT_AT_vor]],tbl_BT[Datum],"&lt;"&amp;tbl_BT[[#This Row],[BT_AT_nach]],tbl_BT[Ist_AT],TRUE),"")</f>
        <v/>
      </c>
      <c r="N296" t="b">
        <f>AND(tbl_BT[[#This Row],[Ist_BT_Prüfung]],tbl_BT[[#This Row],[BT_AT_Anzahl]]&gt;0)</f>
        <v>0</v>
      </c>
      <c r="O296" t="b">
        <f>AND(tbl_BT[[#This Row],[Ist_BT_Ergebnis]],tbl_BT[[#This Row],[Ist_AT]])</f>
        <v>0</v>
      </c>
    </row>
    <row r="297" spans="1:15" x14ac:dyDescent="0.3">
      <c r="A297" s="3">
        <v>45217</v>
      </c>
      <c r="B297">
        <f>WEEKDAY(tbl_BT[[#This Row],[Datum]],2)</f>
        <v>3</v>
      </c>
      <c r="C297" t="b">
        <f>COUNTIFS(tbl_FT[Datum],tbl_BT[[#This Row],[Datum]])&gt;0</f>
        <v>0</v>
      </c>
      <c r="D297" t="str">
        <f>IF(tbl_BT[[#This Row],[Ist_FT]],INDEX(tbl_FT[Bezeichner],MATCH(tbl_BT[[#This Row],[Datum]],tbl_FT[Datum],0)),"")</f>
        <v/>
      </c>
      <c r="E297" s="6" t="b">
        <f>AND(tbl_BT[[#This Row],[Wochentag]]&lt;=5,NOT(tbl_BT[[#This Row],[Ist_FT]]))</f>
        <v>1</v>
      </c>
      <c r="F297" s="6" t="b">
        <f>NOT(tbl_BT[[#This Row],[Ist_AT]])</f>
        <v>0</v>
      </c>
      <c r="G297" s="3">
        <f>IF(tbl_BT[[#This Row],[Ist_AT]],IFERROR(_xlfn.AGGREGATE(14,6,tbl_BT[Datum]/((tbl_BT[Datum]&lt;tbl_BT[[#This Row],[Datum]])*tbl_BT[Ist_Frei]),1),""),"")</f>
        <v>45214</v>
      </c>
      <c r="H297" s="3">
        <f>IF(tbl_BT[[#This Row],[Ist_AT]],IFERROR(_xlfn.AGGREGATE(15,6,tbl_BT[Datum]/((tbl_BT[Datum]&gt;tbl_BT[[#This Row],[Datum]])*tbl_BT[Ist_Frei]),1),""),"")</f>
        <v>45220</v>
      </c>
      <c r="I297" s="7">
        <f>IFERROR(tbl_BT[[#This Row],[AT_frei_nach]]-tbl_BT[[#This Row],[AT_frei_vor]]-1,"")</f>
        <v>5</v>
      </c>
      <c r="J297" t="b">
        <f>OR(tbl_BT[[#This Row],[Ist_Frei]],tbl_BT[[#This Row],[AT_Anzahl]]=1)</f>
        <v>0</v>
      </c>
      <c r="K297" s="1" t="str">
        <f>IF(tbl_BT[[#This Row],[Ist_BT_Prüfung]],IFERROR(_xlfn.AGGREGATE(14,6,tbl_BT[Datum]/((tbl_BT[Datum]&lt;tbl_BT[[#This Row],[Datum]])*NOT(tbl_BT[Ist_BT_Prüfung])),1),""),"")</f>
        <v/>
      </c>
      <c r="L297" s="1" t="str">
        <f>IF(tbl_BT[[#This Row],[Ist_BT_Prüfung]],IFERROR(_xlfn.AGGREGATE(15,6,tbl_BT[Datum]/((tbl_BT[Datum]&gt;tbl_BT[[#This Row],[Datum]])*NOT(tbl_BT[Ist_BT_Prüfung])),1),""),"")</f>
        <v/>
      </c>
      <c r="M297" s="2" t="str">
        <f>IF(tbl_BT[[#This Row],[Ist_BT_Prüfung]],COUNTIFS(tbl_BT[Datum],"&gt;"&amp;tbl_BT[[#This Row],[BT_AT_vor]],tbl_BT[Datum],"&lt;"&amp;tbl_BT[[#This Row],[BT_AT_nach]],tbl_BT[Ist_AT],TRUE),"")</f>
        <v/>
      </c>
      <c r="N297" t="b">
        <f>AND(tbl_BT[[#This Row],[Ist_BT_Prüfung]],tbl_BT[[#This Row],[BT_AT_Anzahl]]&gt;0)</f>
        <v>0</v>
      </c>
      <c r="O297" t="b">
        <f>AND(tbl_BT[[#This Row],[Ist_BT_Ergebnis]],tbl_BT[[#This Row],[Ist_AT]])</f>
        <v>0</v>
      </c>
    </row>
    <row r="298" spans="1:15" x14ac:dyDescent="0.3">
      <c r="A298" s="3">
        <v>45218</v>
      </c>
      <c r="B298">
        <f>WEEKDAY(tbl_BT[[#This Row],[Datum]],2)</f>
        <v>4</v>
      </c>
      <c r="C298" t="b">
        <f>COUNTIFS(tbl_FT[Datum],tbl_BT[[#This Row],[Datum]])&gt;0</f>
        <v>0</v>
      </c>
      <c r="D298" t="str">
        <f>IF(tbl_BT[[#This Row],[Ist_FT]],INDEX(tbl_FT[Bezeichner],MATCH(tbl_BT[[#This Row],[Datum]],tbl_FT[Datum],0)),"")</f>
        <v/>
      </c>
      <c r="E298" s="6" t="b">
        <f>AND(tbl_BT[[#This Row],[Wochentag]]&lt;=5,NOT(tbl_BT[[#This Row],[Ist_FT]]))</f>
        <v>1</v>
      </c>
      <c r="F298" s="6" t="b">
        <f>NOT(tbl_BT[[#This Row],[Ist_AT]])</f>
        <v>0</v>
      </c>
      <c r="G298" s="3">
        <f>IF(tbl_BT[[#This Row],[Ist_AT]],IFERROR(_xlfn.AGGREGATE(14,6,tbl_BT[Datum]/((tbl_BT[Datum]&lt;tbl_BT[[#This Row],[Datum]])*tbl_BT[Ist_Frei]),1),""),"")</f>
        <v>45214</v>
      </c>
      <c r="H298" s="3">
        <f>IF(tbl_BT[[#This Row],[Ist_AT]],IFERROR(_xlfn.AGGREGATE(15,6,tbl_BT[Datum]/((tbl_BT[Datum]&gt;tbl_BT[[#This Row],[Datum]])*tbl_BT[Ist_Frei]),1),""),"")</f>
        <v>45220</v>
      </c>
      <c r="I298" s="7">
        <f>IFERROR(tbl_BT[[#This Row],[AT_frei_nach]]-tbl_BT[[#This Row],[AT_frei_vor]]-1,"")</f>
        <v>5</v>
      </c>
      <c r="J298" t="b">
        <f>OR(tbl_BT[[#This Row],[Ist_Frei]],tbl_BT[[#This Row],[AT_Anzahl]]=1)</f>
        <v>0</v>
      </c>
      <c r="K298" s="1" t="str">
        <f>IF(tbl_BT[[#This Row],[Ist_BT_Prüfung]],IFERROR(_xlfn.AGGREGATE(14,6,tbl_BT[Datum]/((tbl_BT[Datum]&lt;tbl_BT[[#This Row],[Datum]])*NOT(tbl_BT[Ist_BT_Prüfung])),1),""),"")</f>
        <v/>
      </c>
      <c r="L298" s="1" t="str">
        <f>IF(tbl_BT[[#This Row],[Ist_BT_Prüfung]],IFERROR(_xlfn.AGGREGATE(15,6,tbl_BT[Datum]/((tbl_BT[Datum]&gt;tbl_BT[[#This Row],[Datum]])*NOT(tbl_BT[Ist_BT_Prüfung])),1),""),"")</f>
        <v/>
      </c>
      <c r="M298" s="2" t="str">
        <f>IF(tbl_BT[[#This Row],[Ist_BT_Prüfung]],COUNTIFS(tbl_BT[Datum],"&gt;"&amp;tbl_BT[[#This Row],[BT_AT_vor]],tbl_BT[Datum],"&lt;"&amp;tbl_BT[[#This Row],[BT_AT_nach]],tbl_BT[Ist_AT],TRUE),"")</f>
        <v/>
      </c>
      <c r="N298" t="b">
        <f>AND(tbl_BT[[#This Row],[Ist_BT_Prüfung]],tbl_BT[[#This Row],[BT_AT_Anzahl]]&gt;0)</f>
        <v>0</v>
      </c>
      <c r="O298" t="b">
        <f>AND(tbl_BT[[#This Row],[Ist_BT_Ergebnis]],tbl_BT[[#This Row],[Ist_AT]])</f>
        <v>0</v>
      </c>
    </row>
    <row r="299" spans="1:15" x14ac:dyDescent="0.3">
      <c r="A299" s="3">
        <v>45219</v>
      </c>
      <c r="B299">
        <f>WEEKDAY(tbl_BT[[#This Row],[Datum]],2)</f>
        <v>5</v>
      </c>
      <c r="C299" t="b">
        <f>COUNTIFS(tbl_FT[Datum],tbl_BT[[#This Row],[Datum]])&gt;0</f>
        <v>0</v>
      </c>
      <c r="D299" t="str">
        <f>IF(tbl_BT[[#This Row],[Ist_FT]],INDEX(tbl_FT[Bezeichner],MATCH(tbl_BT[[#This Row],[Datum]],tbl_FT[Datum],0)),"")</f>
        <v/>
      </c>
      <c r="E299" s="6" t="b">
        <f>AND(tbl_BT[[#This Row],[Wochentag]]&lt;=5,NOT(tbl_BT[[#This Row],[Ist_FT]]))</f>
        <v>1</v>
      </c>
      <c r="F299" s="6" t="b">
        <f>NOT(tbl_BT[[#This Row],[Ist_AT]])</f>
        <v>0</v>
      </c>
      <c r="G299" s="3">
        <f>IF(tbl_BT[[#This Row],[Ist_AT]],IFERROR(_xlfn.AGGREGATE(14,6,tbl_BT[Datum]/((tbl_BT[Datum]&lt;tbl_BT[[#This Row],[Datum]])*tbl_BT[Ist_Frei]),1),""),"")</f>
        <v>45214</v>
      </c>
      <c r="H299" s="3">
        <f>IF(tbl_BT[[#This Row],[Ist_AT]],IFERROR(_xlfn.AGGREGATE(15,6,tbl_BT[Datum]/((tbl_BT[Datum]&gt;tbl_BT[[#This Row],[Datum]])*tbl_BT[Ist_Frei]),1),""),"")</f>
        <v>45220</v>
      </c>
      <c r="I299" s="7">
        <f>IFERROR(tbl_BT[[#This Row],[AT_frei_nach]]-tbl_BT[[#This Row],[AT_frei_vor]]-1,"")</f>
        <v>5</v>
      </c>
      <c r="J299" t="b">
        <f>OR(tbl_BT[[#This Row],[Ist_Frei]],tbl_BT[[#This Row],[AT_Anzahl]]=1)</f>
        <v>0</v>
      </c>
      <c r="K299" s="1" t="str">
        <f>IF(tbl_BT[[#This Row],[Ist_BT_Prüfung]],IFERROR(_xlfn.AGGREGATE(14,6,tbl_BT[Datum]/((tbl_BT[Datum]&lt;tbl_BT[[#This Row],[Datum]])*NOT(tbl_BT[Ist_BT_Prüfung])),1),""),"")</f>
        <v/>
      </c>
      <c r="L299" s="1" t="str">
        <f>IF(tbl_BT[[#This Row],[Ist_BT_Prüfung]],IFERROR(_xlfn.AGGREGATE(15,6,tbl_BT[Datum]/((tbl_BT[Datum]&gt;tbl_BT[[#This Row],[Datum]])*NOT(tbl_BT[Ist_BT_Prüfung])),1),""),"")</f>
        <v/>
      </c>
      <c r="M299" s="2" t="str">
        <f>IF(tbl_BT[[#This Row],[Ist_BT_Prüfung]],COUNTIFS(tbl_BT[Datum],"&gt;"&amp;tbl_BT[[#This Row],[BT_AT_vor]],tbl_BT[Datum],"&lt;"&amp;tbl_BT[[#This Row],[BT_AT_nach]],tbl_BT[Ist_AT],TRUE),"")</f>
        <v/>
      </c>
      <c r="N299" t="b">
        <f>AND(tbl_BT[[#This Row],[Ist_BT_Prüfung]],tbl_BT[[#This Row],[BT_AT_Anzahl]]&gt;0)</f>
        <v>0</v>
      </c>
      <c r="O299" t="b">
        <f>AND(tbl_BT[[#This Row],[Ist_BT_Ergebnis]],tbl_BT[[#This Row],[Ist_AT]])</f>
        <v>0</v>
      </c>
    </row>
    <row r="300" spans="1:15" x14ac:dyDescent="0.3">
      <c r="A300" s="3">
        <v>45220</v>
      </c>
      <c r="B300">
        <f>WEEKDAY(tbl_BT[[#This Row],[Datum]],2)</f>
        <v>6</v>
      </c>
      <c r="C300" t="b">
        <f>COUNTIFS(tbl_FT[Datum],tbl_BT[[#This Row],[Datum]])&gt;0</f>
        <v>0</v>
      </c>
      <c r="D300" t="str">
        <f>IF(tbl_BT[[#This Row],[Ist_FT]],INDEX(tbl_FT[Bezeichner],MATCH(tbl_BT[[#This Row],[Datum]],tbl_FT[Datum],0)),"")</f>
        <v/>
      </c>
      <c r="E300" s="6" t="b">
        <f>AND(tbl_BT[[#This Row],[Wochentag]]&lt;=5,NOT(tbl_BT[[#This Row],[Ist_FT]]))</f>
        <v>0</v>
      </c>
      <c r="F300" s="6" t="b">
        <f>NOT(tbl_BT[[#This Row],[Ist_AT]])</f>
        <v>1</v>
      </c>
      <c r="G300" s="3" t="str">
        <f>IF(tbl_BT[[#This Row],[Ist_AT]],IFERROR(_xlfn.AGGREGATE(14,6,tbl_BT[Datum]/((tbl_BT[Datum]&lt;tbl_BT[[#This Row],[Datum]])*tbl_BT[Ist_Frei]),1),""),"")</f>
        <v/>
      </c>
      <c r="H300" s="3" t="str">
        <f>IF(tbl_BT[[#This Row],[Ist_AT]],IFERROR(_xlfn.AGGREGATE(15,6,tbl_BT[Datum]/((tbl_BT[Datum]&gt;tbl_BT[[#This Row],[Datum]])*tbl_BT[Ist_Frei]),1),""),"")</f>
        <v/>
      </c>
      <c r="I300" s="7" t="str">
        <f>IFERROR(tbl_BT[[#This Row],[AT_frei_nach]]-tbl_BT[[#This Row],[AT_frei_vor]]-1,"")</f>
        <v/>
      </c>
      <c r="J300" t="b">
        <f>OR(tbl_BT[[#This Row],[Ist_Frei]],tbl_BT[[#This Row],[AT_Anzahl]]=1)</f>
        <v>1</v>
      </c>
      <c r="K300" s="1">
        <f>IF(tbl_BT[[#This Row],[Ist_BT_Prüfung]],IFERROR(_xlfn.AGGREGATE(14,6,tbl_BT[Datum]/((tbl_BT[Datum]&lt;tbl_BT[[#This Row],[Datum]])*NOT(tbl_BT[Ist_BT_Prüfung])),1),""),"")</f>
        <v>45219</v>
      </c>
      <c r="L300" s="1">
        <f>IF(tbl_BT[[#This Row],[Ist_BT_Prüfung]],IFERROR(_xlfn.AGGREGATE(15,6,tbl_BT[Datum]/((tbl_BT[Datum]&gt;tbl_BT[[#This Row],[Datum]])*NOT(tbl_BT[Ist_BT_Prüfung])),1),""),"")</f>
        <v>45222</v>
      </c>
      <c r="M300" s="2">
        <f>IF(tbl_BT[[#This Row],[Ist_BT_Prüfung]],COUNTIFS(tbl_BT[Datum],"&gt;"&amp;tbl_BT[[#This Row],[BT_AT_vor]],tbl_BT[Datum],"&lt;"&amp;tbl_BT[[#This Row],[BT_AT_nach]],tbl_BT[Ist_AT],TRUE),"")</f>
        <v>0</v>
      </c>
      <c r="N300" t="b">
        <f>AND(tbl_BT[[#This Row],[Ist_BT_Prüfung]],tbl_BT[[#This Row],[BT_AT_Anzahl]]&gt;0)</f>
        <v>0</v>
      </c>
      <c r="O300" t="b">
        <f>AND(tbl_BT[[#This Row],[Ist_BT_Ergebnis]],tbl_BT[[#This Row],[Ist_AT]])</f>
        <v>0</v>
      </c>
    </row>
    <row r="301" spans="1:15" x14ac:dyDescent="0.3">
      <c r="A301" s="3">
        <v>45221</v>
      </c>
      <c r="B301">
        <f>WEEKDAY(tbl_BT[[#This Row],[Datum]],2)</f>
        <v>7</v>
      </c>
      <c r="C301" t="b">
        <f>COUNTIFS(tbl_FT[Datum],tbl_BT[[#This Row],[Datum]])&gt;0</f>
        <v>0</v>
      </c>
      <c r="D301" t="str">
        <f>IF(tbl_BT[[#This Row],[Ist_FT]],INDEX(tbl_FT[Bezeichner],MATCH(tbl_BT[[#This Row],[Datum]],tbl_FT[Datum],0)),"")</f>
        <v/>
      </c>
      <c r="E301" s="6" t="b">
        <f>AND(tbl_BT[[#This Row],[Wochentag]]&lt;=5,NOT(tbl_BT[[#This Row],[Ist_FT]]))</f>
        <v>0</v>
      </c>
      <c r="F301" s="6" t="b">
        <f>NOT(tbl_BT[[#This Row],[Ist_AT]])</f>
        <v>1</v>
      </c>
      <c r="G301" s="3" t="str">
        <f>IF(tbl_BT[[#This Row],[Ist_AT]],IFERROR(_xlfn.AGGREGATE(14,6,tbl_BT[Datum]/((tbl_BT[Datum]&lt;tbl_BT[[#This Row],[Datum]])*tbl_BT[Ist_Frei]),1),""),"")</f>
        <v/>
      </c>
      <c r="H301" s="3" t="str">
        <f>IF(tbl_BT[[#This Row],[Ist_AT]],IFERROR(_xlfn.AGGREGATE(15,6,tbl_BT[Datum]/((tbl_BT[Datum]&gt;tbl_BT[[#This Row],[Datum]])*tbl_BT[Ist_Frei]),1),""),"")</f>
        <v/>
      </c>
      <c r="I301" s="7" t="str">
        <f>IFERROR(tbl_BT[[#This Row],[AT_frei_nach]]-tbl_BT[[#This Row],[AT_frei_vor]]-1,"")</f>
        <v/>
      </c>
      <c r="J301" t="b">
        <f>OR(tbl_BT[[#This Row],[Ist_Frei]],tbl_BT[[#This Row],[AT_Anzahl]]=1)</f>
        <v>1</v>
      </c>
      <c r="K301" s="1">
        <f>IF(tbl_BT[[#This Row],[Ist_BT_Prüfung]],IFERROR(_xlfn.AGGREGATE(14,6,tbl_BT[Datum]/((tbl_BT[Datum]&lt;tbl_BT[[#This Row],[Datum]])*NOT(tbl_BT[Ist_BT_Prüfung])),1),""),"")</f>
        <v>45219</v>
      </c>
      <c r="L301" s="1">
        <f>IF(tbl_BT[[#This Row],[Ist_BT_Prüfung]],IFERROR(_xlfn.AGGREGATE(15,6,tbl_BT[Datum]/((tbl_BT[Datum]&gt;tbl_BT[[#This Row],[Datum]])*NOT(tbl_BT[Ist_BT_Prüfung])),1),""),"")</f>
        <v>45222</v>
      </c>
      <c r="M301" s="2">
        <f>IF(tbl_BT[[#This Row],[Ist_BT_Prüfung]],COUNTIFS(tbl_BT[Datum],"&gt;"&amp;tbl_BT[[#This Row],[BT_AT_vor]],tbl_BT[Datum],"&lt;"&amp;tbl_BT[[#This Row],[BT_AT_nach]],tbl_BT[Ist_AT],TRUE),"")</f>
        <v>0</v>
      </c>
      <c r="N301" t="b">
        <f>AND(tbl_BT[[#This Row],[Ist_BT_Prüfung]],tbl_BT[[#This Row],[BT_AT_Anzahl]]&gt;0)</f>
        <v>0</v>
      </c>
      <c r="O301" t="b">
        <f>AND(tbl_BT[[#This Row],[Ist_BT_Ergebnis]],tbl_BT[[#This Row],[Ist_AT]])</f>
        <v>0</v>
      </c>
    </row>
    <row r="302" spans="1:15" x14ac:dyDescent="0.3">
      <c r="A302" s="3">
        <v>45222</v>
      </c>
      <c r="B302">
        <f>WEEKDAY(tbl_BT[[#This Row],[Datum]],2)</f>
        <v>1</v>
      </c>
      <c r="C302" t="b">
        <f>COUNTIFS(tbl_FT[Datum],tbl_BT[[#This Row],[Datum]])&gt;0</f>
        <v>0</v>
      </c>
      <c r="D302" t="str">
        <f>IF(tbl_BT[[#This Row],[Ist_FT]],INDEX(tbl_FT[Bezeichner],MATCH(tbl_BT[[#This Row],[Datum]],tbl_FT[Datum],0)),"")</f>
        <v/>
      </c>
      <c r="E302" s="6" t="b">
        <f>AND(tbl_BT[[#This Row],[Wochentag]]&lt;=5,NOT(tbl_BT[[#This Row],[Ist_FT]]))</f>
        <v>1</v>
      </c>
      <c r="F302" s="6" t="b">
        <f>NOT(tbl_BT[[#This Row],[Ist_AT]])</f>
        <v>0</v>
      </c>
      <c r="G302" s="3">
        <f>IF(tbl_BT[[#This Row],[Ist_AT]],IFERROR(_xlfn.AGGREGATE(14,6,tbl_BT[Datum]/((tbl_BT[Datum]&lt;tbl_BT[[#This Row],[Datum]])*tbl_BT[Ist_Frei]),1),""),"")</f>
        <v>45221</v>
      </c>
      <c r="H302" s="3">
        <f>IF(tbl_BT[[#This Row],[Ist_AT]],IFERROR(_xlfn.AGGREGATE(15,6,tbl_BT[Datum]/((tbl_BT[Datum]&gt;tbl_BT[[#This Row],[Datum]])*tbl_BT[Ist_Frei]),1),""),"")</f>
        <v>45227</v>
      </c>
      <c r="I302" s="7">
        <f>IFERROR(tbl_BT[[#This Row],[AT_frei_nach]]-tbl_BT[[#This Row],[AT_frei_vor]]-1,"")</f>
        <v>5</v>
      </c>
      <c r="J302" t="b">
        <f>OR(tbl_BT[[#This Row],[Ist_Frei]],tbl_BT[[#This Row],[AT_Anzahl]]=1)</f>
        <v>0</v>
      </c>
      <c r="K302" s="1" t="str">
        <f>IF(tbl_BT[[#This Row],[Ist_BT_Prüfung]],IFERROR(_xlfn.AGGREGATE(14,6,tbl_BT[Datum]/((tbl_BT[Datum]&lt;tbl_BT[[#This Row],[Datum]])*NOT(tbl_BT[Ist_BT_Prüfung])),1),""),"")</f>
        <v/>
      </c>
      <c r="L302" s="1" t="str">
        <f>IF(tbl_BT[[#This Row],[Ist_BT_Prüfung]],IFERROR(_xlfn.AGGREGATE(15,6,tbl_BT[Datum]/((tbl_BT[Datum]&gt;tbl_BT[[#This Row],[Datum]])*NOT(tbl_BT[Ist_BT_Prüfung])),1),""),"")</f>
        <v/>
      </c>
      <c r="M302" s="2" t="str">
        <f>IF(tbl_BT[[#This Row],[Ist_BT_Prüfung]],COUNTIFS(tbl_BT[Datum],"&gt;"&amp;tbl_BT[[#This Row],[BT_AT_vor]],tbl_BT[Datum],"&lt;"&amp;tbl_BT[[#This Row],[BT_AT_nach]],tbl_BT[Ist_AT],TRUE),"")</f>
        <v/>
      </c>
      <c r="N302" t="b">
        <f>AND(tbl_BT[[#This Row],[Ist_BT_Prüfung]],tbl_BT[[#This Row],[BT_AT_Anzahl]]&gt;0)</f>
        <v>0</v>
      </c>
      <c r="O302" t="b">
        <f>AND(tbl_BT[[#This Row],[Ist_BT_Ergebnis]],tbl_BT[[#This Row],[Ist_AT]])</f>
        <v>0</v>
      </c>
    </row>
    <row r="303" spans="1:15" x14ac:dyDescent="0.3">
      <c r="A303" s="3">
        <v>45223</v>
      </c>
      <c r="B303">
        <f>WEEKDAY(tbl_BT[[#This Row],[Datum]],2)</f>
        <v>2</v>
      </c>
      <c r="C303" t="b">
        <f>COUNTIFS(tbl_FT[Datum],tbl_BT[[#This Row],[Datum]])&gt;0</f>
        <v>0</v>
      </c>
      <c r="D303" t="str">
        <f>IF(tbl_BT[[#This Row],[Ist_FT]],INDEX(tbl_FT[Bezeichner],MATCH(tbl_BT[[#This Row],[Datum]],tbl_FT[Datum],0)),"")</f>
        <v/>
      </c>
      <c r="E303" s="6" t="b">
        <f>AND(tbl_BT[[#This Row],[Wochentag]]&lt;=5,NOT(tbl_BT[[#This Row],[Ist_FT]]))</f>
        <v>1</v>
      </c>
      <c r="F303" s="6" t="b">
        <f>NOT(tbl_BT[[#This Row],[Ist_AT]])</f>
        <v>0</v>
      </c>
      <c r="G303" s="3">
        <f>IF(tbl_BT[[#This Row],[Ist_AT]],IFERROR(_xlfn.AGGREGATE(14,6,tbl_BT[Datum]/((tbl_BT[Datum]&lt;tbl_BT[[#This Row],[Datum]])*tbl_BT[Ist_Frei]),1),""),"")</f>
        <v>45221</v>
      </c>
      <c r="H303" s="3">
        <f>IF(tbl_BT[[#This Row],[Ist_AT]],IFERROR(_xlfn.AGGREGATE(15,6,tbl_BT[Datum]/((tbl_BT[Datum]&gt;tbl_BT[[#This Row],[Datum]])*tbl_BT[Ist_Frei]),1),""),"")</f>
        <v>45227</v>
      </c>
      <c r="I303" s="7">
        <f>IFERROR(tbl_BT[[#This Row],[AT_frei_nach]]-tbl_BT[[#This Row],[AT_frei_vor]]-1,"")</f>
        <v>5</v>
      </c>
      <c r="J303" t="b">
        <f>OR(tbl_BT[[#This Row],[Ist_Frei]],tbl_BT[[#This Row],[AT_Anzahl]]=1)</f>
        <v>0</v>
      </c>
      <c r="K303" s="1" t="str">
        <f>IF(tbl_BT[[#This Row],[Ist_BT_Prüfung]],IFERROR(_xlfn.AGGREGATE(14,6,tbl_BT[Datum]/((tbl_BT[Datum]&lt;tbl_BT[[#This Row],[Datum]])*NOT(tbl_BT[Ist_BT_Prüfung])),1),""),"")</f>
        <v/>
      </c>
      <c r="L303" s="1" t="str">
        <f>IF(tbl_BT[[#This Row],[Ist_BT_Prüfung]],IFERROR(_xlfn.AGGREGATE(15,6,tbl_BT[Datum]/((tbl_BT[Datum]&gt;tbl_BT[[#This Row],[Datum]])*NOT(tbl_BT[Ist_BT_Prüfung])),1),""),"")</f>
        <v/>
      </c>
      <c r="M303" s="2" t="str">
        <f>IF(tbl_BT[[#This Row],[Ist_BT_Prüfung]],COUNTIFS(tbl_BT[Datum],"&gt;"&amp;tbl_BT[[#This Row],[BT_AT_vor]],tbl_BT[Datum],"&lt;"&amp;tbl_BT[[#This Row],[BT_AT_nach]],tbl_BT[Ist_AT],TRUE),"")</f>
        <v/>
      </c>
      <c r="N303" t="b">
        <f>AND(tbl_BT[[#This Row],[Ist_BT_Prüfung]],tbl_BT[[#This Row],[BT_AT_Anzahl]]&gt;0)</f>
        <v>0</v>
      </c>
      <c r="O303" t="b">
        <f>AND(tbl_BT[[#This Row],[Ist_BT_Ergebnis]],tbl_BT[[#This Row],[Ist_AT]])</f>
        <v>0</v>
      </c>
    </row>
    <row r="304" spans="1:15" x14ac:dyDescent="0.3">
      <c r="A304" s="3">
        <v>45224</v>
      </c>
      <c r="B304">
        <f>WEEKDAY(tbl_BT[[#This Row],[Datum]],2)</f>
        <v>3</v>
      </c>
      <c r="C304" t="b">
        <f>COUNTIFS(tbl_FT[Datum],tbl_BT[[#This Row],[Datum]])&gt;0</f>
        <v>0</v>
      </c>
      <c r="D304" t="str">
        <f>IF(tbl_BT[[#This Row],[Ist_FT]],INDEX(tbl_FT[Bezeichner],MATCH(tbl_BT[[#This Row],[Datum]],tbl_FT[Datum],0)),"")</f>
        <v/>
      </c>
      <c r="E304" s="6" t="b">
        <f>AND(tbl_BT[[#This Row],[Wochentag]]&lt;=5,NOT(tbl_BT[[#This Row],[Ist_FT]]))</f>
        <v>1</v>
      </c>
      <c r="F304" s="6" t="b">
        <f>NOT(tbl_BT[[#This Row],[Ist_AT]])</f>
        <v>0</v>
      </c>
      <c r="G304" s="3">
        <f>IF(tbl_BT[[#This Row],[Ist_AT]],IFERROR(_xlfn.AGGREGATE(14,6,tbl_BT[Datum]/((tbl_BT[Datum]&lt;tbl_BT[[#This Row],[Datum]])*tbl_BT[Ist_Frei]),1),""),"")</f>
        <v>45221</v>
      </c>
      <c r="H304" s="3">
        <f>IF(tbl_BT[[#This Row],[Ist_AT]],IFERROR(_xlfn.AGGREGATE(15,6,tbl_BT[Datum]/((tbl_BT[Datum]&gt;tbl_BT[[#This Row],[Datum]])*tbl_BT[Ist_Frei]),1),""),"")</f>
        <v>45227</v>
      </c>
      <c r="I304" s="7">
        <f>IFERROR(tbl_BT[[#This Row],[AT_frei_nach]]-tbl_BT[[#This Row],[AT_frei_vor]]-1,"")</f>
        <v>5</v>
      </c>
      <c r="J304" t="b">
        <f>OR(tbl_BT[[#This Row],[Ist_Frei]],tbl_BT[[#This Row],[AT_Anzahl]]=1)</f>
        <v>0</v>
      </c>
      <c r="K304" s="1" t="str">
        <f>IF(tbl_BT[[#This Row],[Ist_BT_Prüfung]],IFERROR(_xlfn.AGGREGATE(14,6,tbl_BT[Datum]/((tbl_BT[Datum]&lt;tbl_BT[[#This Row],[Datum]])*NOT(tbl_BT[Ist_BT_Prüfung])),1),""),"")</f>
        <v/>
      </c>
      <c r="L304" s="1" t="str">
        <f>IF(tbl_BT[[#This Row],[Ist_BT_Prüfung]],IFERROR(_xlfn.AGGREGATE(15,6,tbl_BT[Datum]/((tbl_BT[Datum]&gt;tbl_BT[[#This Row],[Datum]])*NOT(tbl_BT[Ist_BT_Prüfung])),1),""),"")</f>
        <v/>
      </c>
      <c r="M304" s="2" t="str">
        <f>IF(tbl_BT[[#This Row],[Ist_BT_Prüfung]],COUNTIFS(tbl_BT[Datum],"&gt;"&amp;tbl_BT[[#This Row],[BT_AT_vor]],tbl_BT[Datum],"&lt;"&amp;tbl_BT[[#This Row],[BT_AT_nach]],tbl_BT[Ist_AT],TRUE),"")</f>
        <v/>
      </c>
      <c r="N304" t="b">
        <f>AND(tbl_BT[[#This Row],[Ist_BT_Prüfung]],tbl_BT[[#This Row],[BT_AT_Anzahl]]&gt;0)</f>
        <v>0</v>
      </c>
      <c r="O304" t="b">
        <f>AND(tbl_BT[[#This Row],[Ist_BT_Ergebnis]],tbl_BT[[#This Row],[Ist_AT]])</f>
        <v>0</v>
      </c>
    </row>
    <row r="305" spans="1:15" x14ac:dyDescent="0.3">
      <c r="A305" s="3">
        <v>45225</v>
      </c>
      <c r="B305">
        <f>WEEKDAY(tbl_BT[[#This Row],[Datum]],2)</f>
        <v>4</v>
      </c>
      <c r="C305" t="b">
        <f>COUNTIFS(tbl_FT[Datum],tbl_BT[[#This Row],[Datum]])&gt;0</f>
        <v>0</v>
      </c>
      <c r="D305" t="str">
        <f>IF(tbl_BT[[#This Row],[Ist_FT]],INDEX(tbl_FT[Bezeichner],MATCH(tbl_BT[[#This Row],[Datum]],tbl_FT[Datum],0)),"")</f>
        <v/>
      </c>
      <c r="E305" s="6" t="b">
        <f>AND(tbl_BT[[#This Row],[Wochentag]]&lt;=5,NOT(tbl_BT[[#This Row],[Ist_FT]]))</f>
        <v>1</v>
      </c>
      <c r="F305" s="6" t="b">
        <f>NOT(tbl_BT[[#This Row],[Ist_AT]])</f>
        <v>0</v>
      </c>
      <c r="G305" s="3">
        <f>IF(tbl_BT[[#This Row],[Ist_AT]],IFERROR(_xlfn.AGGREGATE(14,6,tbl_BT[Datum]/((tbl_BT[Datum]&lt;tbl_BT[[#This Row],[Datum]])*tbl_BT[Ist_Frei]),1),""),"")</f>
        <v>45221</v>
      </c>
      <c r="H305" s="3">
        <f>IF(tbl_BT[[#This Row],[Ist_AT]],IFERROR(_xlfn.AGGREGATE(15,6,tbl_BT[Datum]/((tbl_BT[Datum]&gt;tbl_BT[[#This Row],[Datum]])*tbl_BT[Ist_Frei]),1),""),"")</f>
        <v>45227</v>
      </c>
      <c r="I305" s="7">
        <f>IFERROR(tbl_BT[[#This Row],[AT_frei_nach]]-tbl_BT[[#This Row],[AT_frei_vor]]-1,"")</f>
        <v>5</v>
      </c>
      <c r="J305" t="b">
        <f>OR(tbl_BT[[#This Row],[Ist_Frei]],tbl_BT[[#This Row],[AT_Anzahl]]=1)</f>
        <v>0</v>
      </c>
      <c r="K305" s="1" t="str">
        <f>IF(tbl_BT[[#This Row],[Ist_BT_Prüfung]],IFERROR(_xlfn.AGGREGATE(14,6,tbl_BT[Datum]/((tbl_BT[Datum]&lt;tbl_BT[[#This Row],[Datum]])*NOT(tbl_BT[Ist_BT_Prüfung])),1),""),"")</f>
        <v/>
      </c>
      <c r="L305" s="1" t="str">
        <f>IF(tbl_BT[[#This Row],[Ist_BT_Prüfung]],IFERROR(_xlfn.AGGREGATE(15,6,tbl_BT[Datum]/((tbl_BT[Datum]&gt;tbl_BT[[#This Row],[Datum]])*NOT(tbl_BT[Ist_BT_Prüfung])),1),""),"")</f>
        <v/>
      </c>
      <c r="M305" s="2" t="str">
        <f>IF(tbl_BT[[#This Row],[Ist_BT_Prüfung]],COUNTIFS(tbl_BT[Datum],"&gt;"&amp;tbl_BT[[#This Row],[BT_AT_vor]],tbl_BT[Datum],"&lt;"&amp;tbl_BT[[#This Row],[BT_AT_nach]],tbl_BT[Ist_AT],TRUE),"")</f>
        <v/>
      </c>
      <c r="N305" t="b">
        <f>AND(tbl_BT[[#This Row],[Ist_BT_Prüfung]],tbl_BT[[#This Row],[BT_AT_Anzahl]]&gt;0)</f>
        <v>0</v>
      </c>
      <c r="O305" t="b">
        <f>AND(tbl_BT[[#This Row],[Ist_BT_Ergebnis]],tbl_BT[[#This Row],[Ist_AT]])</f>
        <v>0</v>
      </c>
    </row>
    <row r="306" spans="1:15" x14ac:dyDescent="0.3">
      <c r="A306" s="3">
        <v>45226</v>
      </c>
      <c r="B306">
        <f>WEEKDAY(tbl_BT[[#This Row],[Datum]],2)</f>
        <v>5</v>
      </c>
      <c r="C306" t="b">
        <f>COUNTIFS(tbl_FT[Datum],tbl_BT[[#This Row],[Datum]])&gt;0</f>
        <v>0</v>
      </c>
      <c r="D306" t="str">
        <f>IF(tbl_BT[[#This Row],[Ist_FT]],INDEX(tbl_FT[Bezeichner],MATCH(tbl_BT[[#This Row],[Datum]],tbl_FT[Datum],0)),"")</f>
        <v/>
      </c>
      <c r="E306" s="6" t="b">
        <f>AND(tbl_BT[[#This Row],[Wochentag]]&lt;=5,NOT(tbl_BT[[#This Row],[Ist_FT]]))</f>
        <v>1</v>
      </c>
      <c r="F306" s="6" t="b">
        <f>NOT(tbl_BT[[#This Row],[Ist_AT]])</f>
        <v>0</v>
      </c>
      <c r="G306" s="3">
        <f>IF(tbl_BT[[#This Row],[Ist_AT]],IFERROR(_xlfn.AGGREGATE(14,6,tbl_BT[Datum]/((tbl_BT[Datum]&lt;tbl_BT[[#This Row],[Datum]])*tbl_BT[Ist_Frei]),1),""),"")</f>
        <v>45221</v>
      </c>
      <c r="H306" s="3">
        <f>IF(tbl_BT[[#This Row],[Ist_AT]],IFERROR(_xlfn.AGGREGATE(15,6,tbl_BT[Datum]/((tbl_BT[Datum]&gt;tbl_BT[[#This Row],[Datum]])*tbl_BT[Ist_Frei]),1),""),"")</f>
        <v>45227</v>
      </c>
      <c r="I306" s="7">
        <f>IFERROR(tbl_BT[[#This Row],[AT_frei_nach]]-tbl_BT[[#This Row],[AT_frei_vor]]-1,"")</f>
        <v>5</v>
      </c>
      <c r="J306" t="b">
        <f>OR(tbl_BT[[#This Row],[Ist_Frei]],tbl_BT[[#This Row],[AT_Anzahl]]=1)</f>
        <v>0</v>
      </c>
      <c r="K306" s="1" t="str">
        <f>IF(tbl_BT[[#This Row],[Ist_BT_Prüfung]],IFERROR(_xlfn.AGGREGATE(14,6,tbl_BT[Datum]/((tbl_BT[Datum]&lt;tbl_BT[[#This Row],[Datum]])*NOT(tbl_BT[Ist_BT_Prüfung])),1),""),"")</f>
        <v/>
      </c>
      <c r="L306" s="1" t="str">
        <f>IF(tbl_BT[[#This Row],[Ist_BT_Prüfung]],IFERROR(_xlfn.AGGREGATE(15,6,tbl_BT[Datum]/((tbl_BT[Datum]&gt;tbl_BT[[#This Row],[Datum]])*NOT(tbl_BT[Ist_BT_Prüfung])),1),""),"")</f>
        <v/>
      </c>
      <c r="M306" s="2" t="str">
        <f>IF(tbl_BT[[#This Row],[Ist_BT_Prüfung]],COUNTIFS(tbl_BT[Datum],"&gt;"&amp;tbl_BT[[#This Row],[BT_AT_vor]],tbl_BT[Datum],"&lt;"&amp;tbl_BT[[#This Row],[BT_AT_nach]],tbl_BT[Ist_AT],TRUE),"")</f>
        <v/>
      </c>
      <c r="N306" t="b">
        <f>AND(tbl_BT[[#This Row],[Ist_BT_Prüfung]],tbl_BT[[#This Row],[BT_AT_Anzahl]]&gt;0)</f>
        <v>0</v>
      </c>
      <c r="O306" t="b">
        <f>AND(tbl_BT[[#This Row],[Ist_BT_Ergebnis]],tbl_BT[[#This Row],[Ist_AT]])</f>
        <v>0</v>
      </c>
    </row>
    <row r="307" spans="1:15" x14ac:dyDescent="0.3">
      <c r="A307" s="3">
        <v>45227</v>
      </c>
      <c r="B307">
        <f>WEEKDAY(tbl_BT[[#This Row],[Datum]],2)</f>
        <v>6</v>
      </c>
      <c r="C307" t="b">
        <f>COUNTIFS(tbl_FT[Datum],tbl_BT[[#This Row],[Datum]])&gt;0</f>
        <v>0</v>
      </c>
      <c r="D307" t="str">
        <f>IF(tbl_BT[[#This Row],[Ist_FT]],INDEX(tbl_FT[Bezeichner],MATCH(tbl_BT[[#This Row],[Datum]],tbl_FT[Datum],0)),"")</f>
        <v/>
      </c>
      <c r="E307" s="6" t="b">
        <f>AND(tbl_BT[[#This Row],[Wochentag]]&lt;=5,NOT(tbl_BT[[#This Row],[Ist_FT]]))</f>
        <v>0</v>
      </c>
      <c r="F307" s="6" t="b">
        <f>NOT(tbl_BT[[#This Row],[Ist_AT]])</f>
        <v>1</v>
      </c>
      <c r="G307" s="3" t="str">
        <f>IF(tbl_BT[[#This Row],[Ist_AT]],IFERROR(_xlfn.AGGREGATE(14,6,tbl_BT[Datum]/((tbl_BT[Datum]&lt;tbl_BT[[#This Row],[Datum]])*tbl_BT[Ist_Frei]),1),""),"")</f>
        <v/>
      </c>
      <c r="H307" s="3" t="str">
        <f>IF(tbl_BT[[#This Row],[Ist_AT]],IFERROR(_xlfn.AGGREGATE(15,6,tbl_BT[Datum]/((tbl_BT[Datum]&gt;tbl_BT[[#This Row],[Datum]])*tbl_BT[Ist_Frei]),1),""),"")</f>
        <v/>
      </c>
      <c r="I307" s="7" t="str">
        <f>IFERROR(tbl_BT[[#This Row],[AT_frei_nach]]-tbl_BT[[#This Row],[AT_frei_vor]]-1,"")</f>
        <v/>
      </c>
      <c r="J307" t="b">
        <f>OR(tbl_BT[[#This Row],[Ist_Frei]],tbl_BT[[#This Row],[AT_Anzahl]]=1)</f>
        <v>1</v>
      </c>
      <c r="K307" s="1">
        <f>IF(tbl_BT[[#This Row],[Ist_BT_Prüfung]],IFERROR(_xlfn.AGGREGATE(14,6,tbl_BT[Datum]/((tbl_BT[Datum]&lt;tbl_BT[[#This Row],[Datum]])*NOT(tbl_BT[Ist_BT_Prüfung])),1),""),"")</f>
        <v>45226</v>
      </c>
      <c r="L307" s="1">
        <f>IF(tbl_BT[[#This Row],[Ist_BT_Prüfung]],IFERROR(_xlfn.AGGREGATE(15,6,tbl_BT[Datum]/((tbl_BT[Datum]&gt;tbl_BT[[#This Row],[Datum]])*NOT(tbl_BT[Ist_BT_Prüfung])),1),""),"")</f>
        <v>45231</v>
      </c>
      <c r="M307" s="2">
        <f>IF(tbl_BT[[#This Row],[Ist_BT_Prüfung]],COUNTIFS(tbl_BT[Datum],"&gt;"&amp;tbl_BT[[#This Row],[BT_AT_vor]],tbl_BT[Datum],"&lt;"&amp;tbl_BT[[#This Row],[BT_AT_nach]],tbl_BT[Ist_AT],TRUE),"")</f>
        <v>1</v>
      </c>
      <c r="N307" t="b">
        <f>AND(tbl_BT[[#This Row],[Ist_BT_Prüfung]],tbl_BT[[#This Row],[BT_AT_Anzahl]]&gt;0)</f>
        <v>1</v>
      </c>
      <c r="O307" t="b">
        <f>AND(tbl_BT[[#This Row],[Ist_BT_Ergebnis]],tbl_BT[[#This Row],[Ist_AT]])</f>
        <v>0</v>
      </c>
    </row>
    <row r="308" spans="1:15" x14ac:dyDescent="0.3">
      <c r="A308" s="3">
        <v>45228</v>
      </c>
      <c r="B308">
        <f>WEEKDAY(tbl_BT[[#This Row],[Datum]],2)</f>
        <v>7</v>
      </c>
      <c r="C308" t="b">
        <f>COUNTIFS(tbl_FT[Datum],tbl_BT[[#This Row],[Datum]])&gt;0</f>
        <v>0</v>
      </c>
      <c r="D308" t="str">
        <f>IF(tbl_BT[[#This Row],[Ist_FT]],INDEX(tbl_FT[Bezeichner],MATCH(tbl_BT[[#This Row],[Datum]],tbl_FT[Datum],0)),"")</f>
        <v/>
      </c>
      <c r="E308" s="6" t="b">
        <f>AND(tbl_BT[[#This Row],[Wochentag]]&lt;=5,NOT(tbl_BT[[#This Row],[Ist_FT]]))</f>
        <v>0</v>
      </c>
      <c r="F308" s="6" t="b">
        <f>NOT(tbl_BT[[#This Row],[Ist_AT]])</f>
        <v>1</v>
      </c>
      <c r="G308" s="3" t="str">
        <f>IF(tbl_BT[[#This Row],[Ist_AT]],IFERROR(_xlfn.AGGREGATE(14,6,tbl_BT[Datum]/((tbl_BT[Datum]&lt;tbl_BT[[#This Row],[Datum]])*tbl_BT[Ist_Frei]),1),""),"")</f>
        <v/>
      </c>
      <c r="H308" s="3" t="str">
        <f>IF(tbl_BT[[#This Row],[Ist_AT]],IFERROR(_xlfn.AGGREGATE(15,6,tbl_BT[Datum]/((tbl_BT[Datum]&gt;tbl_BT[[#This Row],[Datum]])*tbl_BT[Ist_Frei]),1),""),"")</f>
        <v/>
      </c>
      <c r="I308" s="7" t="str">
        <f>IFERROR(tbl_BT[[#This Row],[AT_frei_nach]]-tbl_BT[[#This Row],[AT_frei_vor]]-1,"")</f>
        <v/>
      </c>
      <c r="J308" t="b">
        <f>OR(tbl_BT[[#This Row],[Ist_Frei]],tbl_BT[[#This Row],[AT_Anzahl]]=1)</f>
        <v>1</v>
      </c>
      <c r="K308" s="1">
        <f>IF(tbl_BT[[#This Row],[Ist_BT_Prüfung]],IFERROR(_xlfn.AGGREGATE(14,6,tbl_BT[Datum]/((tbl_BT[Datum]&lt;tbl_BT[[#This Row],[Datum]])*NOT(tbl_BT[Ist_BT_Prüfung])),1),""),"")</f>
        <v>45226</v>
      </c>
      <c r="L308" s="1">
        <f>IF(tbl_BT[[#This Row],[Ist_BT_Prüfung]],IFERROR(_xlfn.AGGREGATE(15,6,tbl_BT[Datum]/((tbl_BT[Datum]&gt;tbl_BT[[#This Row],[Datum]])*NOT(tbl_BT[Ist_BT_Prüfung])),1),""),"")</f>
        <v>45231</v>
      </c>
      <c r="M308" s="2">
        <f>IF(tbl_BT[[#This Row],[Ist_BT_Prüfung]],COUNTIFS(tbl_BT[Datum],"&gt;"&amp;tbl_BT[[#This Row],[BT_AT_vor]],tbl_BT[Datum],"&lt;"&amp;tbl_BT[[#This Row],[BT_AT_nach]],tbl_BT[Ist_AT],TRUE),"")</f>
        <v>1</v>
      </c>
      <c r="N308" t="b">
        <f>AND(tbl_BT[[#This Row],[Ist_BT_Prüfung]],tbl_BT[[#This Row],[BT_AT_Anzahl]]&gt;0)</f>
        <v>1</v>
      </c>
      <c r="O308" t="b">
        <f>AND(tbl_BT[[#This Row],[Ist_BT_Ergebnis]],tbl_BT[[#This Row],[Ist_AT]])</f>
        <v>0</v>
      </c>
    </row>
    <row r="309" spans="1:15" x14ac:dyDescent="0.3">
      <c r="A309" s="3">
        <v>45229</v>
      </c>
      <c r="B309">
        <f>WEEKDAY(tbl_BT[[#This Row],[Datum]],2)</f>
        <v>1</v>
      </c>
      <c r="C309" t="b">
        <f>COUNTIFS(tbl_FT[Datum],tbl_BT[[#This Row],[Datum]])&gt;0</f>
        <v>0</v>
      </c>
      <c r="D309" t="str">
        <f>IF(tbl_BT[[#This Row],[Ist_FT]],INDEX(tbl_FT[Bezeichner],MATCH(tbl_BT[[#This Row],[Datum]],tbl_FT[Datum],0)),"")</f>
        <v/>
      </c>
      <c r="E309" s="6" t="b">
        <f>AND(tbl_BT[[#This Row],[Wochentag]]&lt;=5,NOT(tbl_BT[[#This Row],[Ist_FT]]))</f>
        <v>1</v>
      </c>
      <c r="F309" s="6" t="b">
        <f>NOT(tbl_BT[[#This Row],[Ist_AT]])</f>
        <v>0</v>
      </c>
      <c r="G309" s="3">
        <f>IF(tbl_BT[[#This Row],[Ist_AT]],IFERROR(_xlfn.AGGREGATE(14,6,tbl_BT[Datum]/((tbl_BT[Datum]&lt;tbl_BT[[#This Row],[Datum]])*tbl_BT[Ist_Frei]),1),""),"")</f>
        <v>45228</v>
      </c>
      <c r="H309" s="3">
        <f>IF(tbl_BT[[#This Row],[Ist_AT]],IFERROR(_xlfn.AGGREGATE(15,6,tbl_BT[Datum]/((tbl_BT[Datum]&gt;tbl_BT[[#This Row],[Datum]])*tbl_BT[Ist_Frei]),1),""),"")</f>
        <v>45230</v>
      </c>
      <c r="I309" s="7">
        <f>IFERROR(tbl_BT[[#This Row],[AT_frei_nach]]-tbl_BT[[#This Row],[AT_frei_vor]]-1,"")</f>
        <v>1</v>
      </c>
      <c r="J309" t="b">
        <f>OR(tbl_BT[[#This Row],[Ist_Frei]],tbl_BT[[#This Row],[AT_Anzahl]]=1)</f>
        <v>1</v>
      </c>
      <c r="K309" s="1">
        <f>IF(tbl_BT[[#This Row],[Ist_BT_Prüfung]],IFERROR(_xlfn.AGGREGATE(14,6,tbl_BT[Datum]/((tbl_BT[Datum]&lt;tbl_BT[[#This Row],[Datum]])*NOT(tbl_BT[Ist_BT_Prüfung])),1),""),"")</f>
        <v>45226</v>
      </c>
      <c r="L309" s="1">
        <f>IF(tbl_BT[[#This Row],[Ist_BT_Prüfung]],IFERROR(_xlfn.AGGREGATE(15,6,tbl_BT[Datum]/((tbl_BT[Datum]&gt;tbl_BT[[#This Row],[Datum]])*NOT(tbl_BT[Ist_BT_Prüfung])),1),""),"")</f>
        <v>45231</v>
      </c>
      <c r="M309" s="2">
        <f>IF(tbl_BT[[#This Row],[Ist_BT_Prüfung]],COUNTIFS(tbl_BT[Datum],"&gt;"&amp;tbl_BT[[#This Row],[BT_AT_vor]],tbl_BT[Datum],"&lt;"&amp;tbl_BT[[#This Row],[BT_AT_nach]],tbl_BT[Ist_AT],TRUE),"")</f>
        <v>1</v>
      </c>
      <c r="N309" t="b">
        <f>AND(tbl_BT[[#This Row],[Ist_BT_Prüfung]],tbl_BT[[#This Row],[BT_AT_Anzahl]]&gt;0)</f>
        <v>1</v>
      </c>
      <c r="O309" t="b">
        <f>AND(tbl_BT[[#This Row],[Ist_BT_Ergebnis]],tbl_BT[[#This Row],[Ist_AT]])</f>
        <v>1</v>
      </c>
    </row>
    <row r="310" spans="1:15" x14ac:dyDescent="0.3">
      <c r="A310" s="3">
        <v>45230</v>
      </c>
      <c r="B310">
        <f>WEEKDAY(tbl_BT[[#This Row],[Datum]],2)</f>
        <v>2</v>
      </c>
      <c r="C310" t="b">
        <f>COUNTIFS(tbl_FT[Datum],tbl_BT[[#This Row],[Datum]])&gt;0</f>
        <v>1</v>
      </c>
      <c r="D310" t="str">
        <f>IF(tbl_BT[[#This Row],[Ist_FT]],INDEX(tbl_FT[Bezeichner],MATCH(tbl_BT[[#This Row],[Datum]],tbl_FT[Datum],0)),"")</f>
        <v>Reformationstag</v>
      </c>
      <c r="E310" s="6" t="b">
        <f>AND(tbl_BT[[#This Row],[Wochentag]]&lt;=5,NOT(tbl_BT[[#This Row],[Ist_FT]]))</f>
        <v>0</v>
      </c>
      <c r="F310" s="6" t="b">
        <f>NOT(tbl_BT[[#This Row],[Ist_AT]])</f>
        <v>1</v>
      </c>
      <c r="G310" s="3" t="str">
        <f>IF(tbl_BT[[#This Row],[Ist_AT]],IFERROR(_xlfn.AGGREGATE(14,6,tbl_BT[Datum]/((tbl_BT[Datum]&lt;tbl_BT[[#This Row],[Datum]])*tbl_BT[Ist_Frei]),1),""),"")</f>
        <v/>
      </c>
      <c r="H310" s="3" t="str">
        <f>IF(tbl_BT[[#This Row],[Ist_AT]],IFERROR(_xlfn.AGGREGATE(15,6,tbl_BT[Datum]/((tbl_BT[Datum]&gt;tbl_BT[[#This Row],[Datum]])*tbl_BT[Ist_Frei]),1),""),"")</f>
        <v/>
      </c>
      <c r="I310" s="7" t="str">
        <f>IFERROR(tbl_BT[[#This Row],[AT_frei_nach]]-tbl_BT[[#This Row],[AT_frei_vor]]-1,"")</f>
        <v/>
      </c>
      <c r="J310" t="b">
        <f>OR(tbl_BT[[#This Row],[Ist_Frei]],tbl_BT[[#This Row],[AT_Anzahl]]=1)</f>
        <v>1</v>
      </c>
      <c r="K310" s="1">
        <f>IF(tbl_BT[[#This Row],[Ist_BT_Prüfung]],IFERROR(_xlfn.AGGREGATE(14,6,tbl_BT[Datum]/((tbl_BT[Datum]&lt;tbl_BT[[#This Row],[Datum]])*NOT(tbl_BT[Ist_BT_Prüfung])),1),""),"")</f>
        <v>45226</v>
      </c>
      <c r="L310" s="1">
        <f>IF(tbl_BT[[#This Row],[Ist_BT_Prüfung]],IFERROR(_xlfn.AGGREGATE(15,6,tbl_BT[Datum]/((tbl_BT[Datum]&gt;tbl_BT[[#This Row],[Datum]])*NOT(tbl_BT[Ist_BT_Prüfung])),1),""),"")</f>
        <v>45231</v>
      </c>
      <c r="M310" s="2">
        <f>IF(tbl_BT[[#This Row],[Ist_BT_Prüfung]],COUNTIFS(tbl_BT[Datum],"&gt;"&amp;tbl_BT[[#This Row],[BT_AT_vor]],tbl_BT[Datum],"&lt;"&amp;tbl_BT[[#This Row],[BT_AT_nach]],tbl_BT[Ist_AT],TRUE),"")</f>
        <v>1</v>
      </c>
      <c r="N310" t="b">
        <f>AND(tbl_BT[[#This Row],[Ist_BT_Prüfung]],tbl_BT[[#This Row],[BT_AT_Anzahl]]&gt;0)</f>
        <v>1</v>
      </c>
      <c r="O310" t="b">
        <f>AND(tbl_BT[[#This Row],[Ist_BT_Ergebnis]],tbl_BT[[#This Row],[Ist_AT]])</f>
        <v>0</v>
      </c>
    </row>
    <row r="311" spans="1:15" x14ac:dyDescent="0.3">
      <c r="A311" s="3">
        <v>45231</v>
      </c>
      <c r="B311">
        <f>WEEKDAY(tbl_BT[[#This Row],[Datum]],2)</f>
        <v>3</v>
      </c>
      <c r="C311" t="b">
        <f>COUNTIFS(tbl_FT[Datum],tbl_BT[[#This Row],[Datum]])&gt;0</f>
        <v>0</v>
      </c>
      <c r="D311" t="str">
        <f>IF(tbl_BT[[#This Row],[Ist_FT]],INDEX(tbl_FT[Bezeichner],MATCH(tbl_BT[[#This Row],[Datum]],tbl_FT[Datum],0)),"")</f>
        <v/>
      </c>
      <c r="E311" s="6" t="b">
        <f>AND(tbl_BT[[#This Row],[Wochentag]]&lt;=5,NOT(tbl_BT[[#This Row],[Ist_FT]]))</f>
        <v>1</v>
      </c>
      <c r="F311" s="6" t="b">
        <f>NOT(tbl_BT[[#This Row],[Ist_AT]])</f>
        <v>0</v>
      </c>
      <c r="G311" s="3">
        <f>IF(tbl_BT[[#This Row],[Ist_AT]],IFERROR(_xlfn.AGGREGATE(14,6,tbl_BT[Datum]/((tbl_BT[Datum]&lt;tbl_BT[[#This Row],[Datum]])*tbl_BT[Ist_Frei]),1),""),"")</f>
        <v>45230</v>
      </c>
      <c r="H311" s="3">
        <f>IF(tbl_BT[[#This Row],[Ist_AT]],IFERROR(_xlfn.AGGREGATE(15,6,tbl_BT[Datum]/((tbl_BT[Datum]&gt;tbl_BT[[#This Row],[Datum]])*tbl_BT[Ist_Frei]),1),""),"")</f>
        <v>45234</v>
      </c>
      <c r="I311" s="7">
        <f>IFERROR(tbl_BT[[#This Row],[AT_frei_nach]]-tbl_BT[[#This Row],[AT_frei_vor]]-1,"")</f>
        <v>3</v>
      </c>
      <c r="J311" t="b">
        <f>OR(tbl_BT[[#This Row],[Ist_Frei]],tbl_BT[[#This Row],[AT_Anzahl]]=1)</f>
        <v>0</v>
      </c>
      <c r="K311" s="1" t="str">
        <f>IF(tbl_BT[[#This Row],[Ist_BT_Prüfung]],IFERROR(_xlfn.AGGREGATE(14,6,tbl_BT[Datum]/((tbl_BT[Datum]&lt;tbl_BT[[#This Row],[Datum]])*NOT(tbl_BT[Ist_BT_Prüfung])),1),""),"")</f>
        <v/>
      </c>
      <c r="L311" s="1" t="str">
        <f>IF(tbl_BT[[#This Row],[Ist_BT_Prüfung]],IFERROR(_xlfn.AGGREGATE(15,6,tbl_BT[Datum]/((tbl_BT[Datum]&gt;tbl_BT[[#This Row],[Datum]])*NOT(tbl_BT[Ist_BT_Prüfung])),1),""),"")</f>
        <v/>
      </c>
      <c r="M311" s="2" t="str">
        <f>IF(tbl_BT[[#This Row],[Ist_BT_Prüfung]],COUNTIFS(tbl_BT[Datum],"&gt;"&amp;tbl_BT[[#This Row],[BT_AT_vor]],tbl_BT[Datum],"&lt;"&amp;tbl_BT[[#This Row],[BT_AT_nach]],tbl_BT[Ist_AT],TRUE),"")</f>
        <v/>
      </c>
      <c r="N311" t="b">
        <f>AND(tbl_BT[[#This Row],[Ist_BT_Prüfung]],tbl_BT[[#This Row],[BT_AT_Anzahl]]&gt;0)</f>
        <v>0</v>
      </c>
      <c r="O311" t="b">
        <f>AND(tbl_BT[[#This Row],[Ist_BT_Ergebnis]],tbl_BT[[#This Row],[Ist_AT]])</f>
        <v>0</v>
      </c>
    </row>
    <row r="312" spans="1:15" x14ac:dyDescent="0.3">
      <c r="A312" s="3">
        <v>45232</v>
      </c>
      <c r="B312">
        <f>WEEKDAY(tbl_BT[[#This Row],[Datum]],2)</f>
        <v>4</v>
      </c>
      <c r="C312" t="b">
        <f>COUNTIFS(tbl_FT[Datum],tbl_BT[[#This Row],[Datum]])&gt;0</f>
        <v>0</v>
      </c>
      <c r="D312" t="str">
        <f>IF(tbl_BT[[#This Row],[Ist_FT]],INDEX(tbl_FT[Bezeichner],MATCH(tbl_BT[[#This Row],[Datum]],tbl_FT[Datum],0)),"")</f>
        <v/>
      </c>
      <c r="E312" s="6" t="b">
        <f>AND(tbl_BT[[#This Row],[Wochentag]]&lt;=5,NOT(tbl_BT[[#This Row],[Ist_FT]]))</f>
        <v>1</v>
      </c>
      <c r="F312" s="6" t="b">
        <f>NOT(tbl_BT[[#This Row],[Ist_AT]])</f>
        <v>0</v>
      </c>
      <c r="G312" s="3">
        <f>IF(tbl_BT[[#This Row],[Ist_AT]],IFERROR(_xlfn.AGGREGATE(14,6,tbl_BT[Datum]/((tbl_BT[Datum]&lt;tbl_BT[[#This Row],[Datum]])*tbl_BT[Ist_Frei]),1),""),"")</f>
        <v>45230</v>
      </c>
      <c r="H312" s="3">
        <f>IF(tbl_BT[[#This Row],[Ist_AT]],IFERROR(_xlfn.AGGREGATE(15,6,tbl_BT[Datum]/((tbl_BT[Datum]&gt;tbl_BT[[#This Row],[Datum]])*tbl_BT[Ist_Frei]),1),""),"")</f>
        <v>45234</v>
      </c>
      <c r="I312" s="7">
        <f>IFERROR(tbl_BT[[#This Row],[AT_frei_nach]]-tbl_BT[[#This Row],[AT_frei_vor]]-1,"")</f>
        <v>3</v>
      </c>
      <c r="J312" t="b">
        <f>OR(tbl_BT[[#This Row],[Ist_Frei]],tbl_BT[[#This Row],[AT_Anzahl]]=1)</f>
        <v>0</v>
      </c>
      <c r="K312" s="1" t="str">
        <f>IF(tbl_BT[[#This Row],[Ist_BT_Prüfung]],IFERROR(_xlfn.AGGREGATE(14,6,tbl_BT[Datum]/((tbl_BT[Datum]&lt;tbl_BT[[#This Row],[Datum]])*NOT(tbl_BT[Ist_BT_Prüfung])),1),""),"")</f>
        <v/>
      </c>
      <c r="L312" s="1" t="str">
        <f>IF(tbl_BT[[#This Row],[Ist_BT_Prüfung]],IFERROR(_xlfn.AGGREGATE(15,6,tbl_BT[Datum]/((tbl_BT[Datum]&gt;tbl_BT[[#This Row],[Datum]])*NOT(tbl_BT[Ist_BT_Prüfung])),1),""),"")</f>
        <v/>
      </c>
      <c r="M312" s="2" t="str">
        <f>IF(tbl_BT[[#This Row],[Ist_BT_Prüfung]],COUNTIFS(tbl_BT[Datum],"&gt;"&amp;tbl_BT[[#This Row],[BT_AT_vor]],tbl_BT[Datum],"&lt;"&amp;tbl_BT[[#This Row],[BT_AT_nach]],tbl_BT[Ist_AT],TRUE),"")</f>
        <v/>
      </c>
      <c r="N312" t="b">
        <f>AND(tbl_BT[[#This Row],[Ist_BT_Prüfung]],tbl_BT[[#This Row],[BT_AT_Anzahl]]&gt;0)</f>
        <v>0</v>
      </c>
      <c r="O312" t="b">
        <f>AND(tbl_BT[[#This Row],[Ist_BT_Ergebnis]],tbl_BT[[#This Row],[Ist_AT]])</f>
        <v>0</v>
      </c>
    </row>
    <row r="313" spans="1:15" x14ac:dyDescent="0.3">
      <c r="A313" s="3">
        <v>45233</v>
      </c>
      <c r="B313">
        <f>WEEKDAY(tbl_BT[[#This Row],[Datum]],2)</f>
        <v>5</v>
      </c>
      <c r="C313" t="b">
        <f>COUNTIFS(tbl_FT[Datum],tbl_BT[[#This Row],[Datum]])&gt;0</f>
        <v>0</v>
      </c>
      <c r="D313" t="str">
        <f>IF(tbl_BT[[#This Row],[Ist_FT]],INDEX(tbl_FT[Bezeichner],MATCH(tbl_BT[[#This Row],[Datum]],tbl_FT[Datum],0)),"")</f>
        <v/>
      </c>
      <c r="E313" s="6" t="b">
        <f>AND(tbl_BT[[#This Row],[Wochentag]]&lt;=5,NOT(tbl_BT[[#This Row],[Ist_FT]]))</f>
        <v>1</v>
      </c>
      <c r="F313" s="6" t="b">
        <f>NOT(tbl_BT[[#This Row],[Ist_AT]])</f>
        <v>0</v>
      </c>
      <c r="G313" s="3">
        <f>IF(tbl_BT[[#This Row],[Ist_AT]],IFERROR(_xlfn.AGGREGATE(14,6,tbl_BT[Datum]/((tbl_BT[Datum]&lt;tbl_BT[[#This Row],[Datum]])*tbl_BT[Ist_Frei]),1),""),"")</f>
        <v>45230</v>
      </c>
      <c r="H313" s="3">
        <f>IF(tbl_BT[[#This Row],[Ist_AT]],IFERROR(_xlfn.AGGREGATE(15,6,tbl_BT[Datum]/((tbl_BT[Datum]&gt;tbl_BT[[#This Row],[Datum]])*tbl_BT[Ist_Frei]),1),""),"")</f>
        <v>45234</v>
      </c>
      <c r="I313" s="7">
        <f>IFERROR(tbl_BT[[#This Row],[AT_frei_nach]]-tbl_BT[[#This Row],[AT_frei_vor]]-1,"")</f>
        <v>3</v>
      </c>
      <c r="J313" t="b">
        <f>OR(tbl_BT[[#This Row],[Ist_Frei]],tbl_BT[[#This Row],[AT_Anzahl]]=1)</f>
        <v>0</v>
      </c>
      <c r="K313" s="1" t="str">
        <f>IF(tbl_BT[[#This Row],[Ist_BT_Prüfung]],IFERROR(_xlfn.AGGREGATE(14,6,tbl_BT[Datum]/((tbl_BT[Datum]&lt;tbl_BT[[#This Row],[Datum]])*NOT(tbl_BT[Ist_BT_Prüfung])),1),""),"")</f>
        <v/>
      </c>
      <c r="L313" s="1" t="str">
        <f>IF(tbl_BT[[#This Row],[Ist_BT_Prüfung]],IFERROR(_xlfn.AGGREGATE(15,6,tbl_BT[Datum]/((tbl_BT[Datum]&gt;tbl_BT[[#This Row],[Datum]])*NOT(tbl_BT[Ist_BT_Prüfung])),1),""),"")</f>
        <v/>
      </c>
      <c r="M313" s="2" t="str">
        <f>IF(tbl_BT[[#This Row],[Ist_BT_Prüfung]],COUNTIFS(tbl_BT[Datum],"&gt;"&amp;tbl_BT[[#This Row],[BT_AT_vor]],tbl_BT[Datum],"&lt;"&amp;tbl_BT[[#This Row],[BT_AT_nach]],tbl_BT[Ist_AT],TRUE),"")</f>
        <v/>
      </c>
      <c r="N313" t="b">
        <f>AND(tbl_BT[[#This Row],[Ist_BT_Prüfung]],tbl_BT[[#This Row],[BT_AT_Anzahl]]&gt;0)</f>
        <v>0</v>
      </c>
      <c r="O313" t="b">
        <f>AND(tbl_BT[[#This Row],[Ist_BT_Ergebnis]],tbl_BT[[#This Row],[Ist_AT]])</f>
        <v>0</v>
      </c>
    </row>
    <row r="314" spans="1:15" x14ac:dyDescent="0.3">
      <c r="A314" s="3">
        <v>45234</v>
      </c>
      <c r="B314">
        <f>WEEKDAY(tbl_BT[[#This Row],[Datum]],2)</f>
        <v>6</v>
      </c>
      <c r="C314" t="b">
        <f>COUNTIFS(tbl_FT[Datum],tbl_BT[[#This Row],[Datum]])&gt;0</f>
        <v>0</v>
      </c>
      <c r="D314" t="str">
        <f>IF(tbl_BT[[#This Row],[Ist_FT]],INDEX(tbl_FT[Bezeichner],MATCH(tbl_BT[[#This Row],[Datum]],tbl_FT[Datum],0)),"")</f>
        <v/>
      </c>
      <c r="E314" s="6" t="b">
        <f>AND(tbl_BT[[#This Row],[Wochentag]]&lt;=5,NOT(tbl_BT[[#This Row],[Ist_FT]]))</f>
        <v>0</v>
      </c>
      <c r="F314" s="6" t="b">
        <f>NOT(tbl_BT[[#This Row],[Ist_AT]])</f>
        <v>1</v>
      </c>
      <c r="G314" s="3" t="str">
        <f>IF(tbl_BT[[#This Row],[Ist_AT]],IFERROR(_xlfn.AGGREGATE(14,6,tbl_BT[Datum]/((tbl_BT[Datum]&lt;tbl_BT[[#This Row],[Datum]])*tbl_BT[Ist_Frei]),1),""),"")</f>
        <v/>
      </c>
      <c r="H314" s="3" t="str">
        <f>IF(tbl_BT[[#This Row],[Ist_AT]],IFERROR(_xlfn.AGGREGATE(15,6,tbl_BT[Datum]/((tbl_BT[Datum]&gt;tbl_BT[[#This Row],[Datum]])*tbl_BT[Ist_Frei]),1),""),"")</f>
        <v/>
      </c>
      <c r="I314" s="7" t="str">
        <f>IFERROR(tbl_BT[[#This Row],[AT_frei_nach]]-tbl_BT[[#This Row],[AT_frei_vor]]-1,"")</f>
        <v/>
      </c>
      <c r="J314" t="b">
        <f>OR(tbl_BT[[#This Row],[Ist_Frei]],tbl_BT[[#This Row],[AT_Anzahl]]=1)</f>
        <v>1</v>
      </c>
      <c r="K314" s="1">
        <f>IF(tbl_BT[[#This Row],[Ist_BT_Prüfung]],IFERROR(_xlfn.AGGREGATE(14,6,tbl_BT[Datum]/((tbl_BT[Datum]&lt;tbl_BT[[#This Row],[Datum]])*NOT(tbl_BT[Ist_BT_Prüfung])),1),""),"")</f>
        <v>45233</v>
      </c>
      <c r="L314" s="1">
        <f>IF(tbl_BT[[#This Row],[Ist_BT_Prüfung]],IFERROR(_xlfn.AGGREGATE(15,6,tbl_BT[Datum]/((tbl_BT[Datum]&gt;tbl_BT[[#This Row],[Datum]])*NOT(tbl_BT[Ist_BT_Prüfung])),1),""),"")</f>
        <v>45236</v>
      </c>
      <c r="M314" s="2">
        <f>IF(tbl_BT[[#This Row],[Ist_BT_Prüfung]],COUNTIFS(tbl_BT[Datum],"&gt;"&amp;tbl_BT[[#This Row],[BT_AT_vor]],tbl_BT[Datum],"&lt;"&amp;tbl_BT[[#This Row],[BT_AT_nach]],tbl_BT[Ist_AT],TRUE),"")</f>
        <v>0</v>
      </c>
      <c r="N314" t="b">
        <f>AND(tbl_BT[[#This Row],[Ist_BT_Prüfung]],tbl_BT[[#This Row],[BT_AT_Anzahl]]&gt;0)</f>
        <v>0</v>
      </c>
      <c r="O314" t="b">
        <f>AND(tbl_BT[[#This Row],[Ist_BT_Ergebnis]],tbl_BT[[#This Row],[Ist_AT]])</f>
        <v>0</v>
      </c>
    </row>
    <row r="315" spans="1:15" x14ac:dyDescent="0.3">
      <c r="A315" s="3">
        <v>45235</v>
      </c>
      <c r="B315">
        <f>WEEKDAY(tbl_BT[[#This Row],[Datum]],2)</f>
        <v>7</v>
      </c>
      <c r="C315" t="b">
        <f>COUNTIFS(tbl_FT[Datum],tbl_BT[[#This Row],[Datum]])&gt;0</f>
        <v>0</v>
      </c>
      <c r="D315" t="str">
        <f>IF(tbl_BT[[#This Row],[Ist_FT]],INDEX(tbl_FT[Bezeichner],MATCH(tbl_BT[[#This Row],[Datum]],tbl_FT[Datum],0)),"")</f>
        <v/>
      </c>
      <c r="E315" s="6" t="b">
        <f>AND(tbl_BT[[#This Row],[Wochentag]]&lt;=5,NOT(tbl_BT[[#This Row],[Ist_FT]]))</f>
        <v>0</v>
      </c>
      <c r="F315" s="6" t="b">
        <f>NOT(tbl_BT[[#This Row],[Ist_AT]])</f>
        <v>1</v>
      </c>
      <c r="G315" s="3" t="str">
        <f>IF(tbl_BT[[#This Row],[Ist_AT]],IFERROR(_xlfn.AGGREGATE(14,6,tbl_BT[Datum]/((tbl_BT[Datum]&lt;tbl_BT[[#This Row],[Datum]])*tbl_BT[Ist_Frei]),1),""),"")</f>
        <v/>
      </c>
      <c r="H315" s="3" t="str">
        <f>IF(tbl_BT[[#This Row],[Ist_AT]],IFERROR(_xlfn.AGGREGATE(15,6,tbl_BT[Datum]/((tbl_BT[Datum]&gt;tbl_BT[[#This Row],[Datum]])*tbl_BT[Ist_Frei]),1),""),"")</f>
        <v/>
      </c>
      <c r="I315" s="7" t="str">
        <f>IFERROR(tbl_BT[[#This Row],[AT_frei_nach]]-tbl_BT[[#This Row],[AT_frei_vor]]-1,"")</f>
        <v/>
      </c>
      <c r="J315" t="b">
        <f>OR(tbl_BT[[#This Row],[Ist_Frei]],tbl_BT[[#This Row],[AT_Anzahl]]=1)</f>
        <v>1</v>
      </c>
      <c r="K315" s="1">
        <f>IF(tbl_BT[[#This Row],[Ist_BT_Prüfung]],IFERROR(_xlfn.AGGREGATE(14,6,tbl_BT[Datum]/((tbl_BT[Datum]&lt;tbl_BT[[#This Row],[Datum]])*NOT(tbl_BT[Ist_BT_Prüfung])),1),""),"")</f>
        <v>45233</v>
      </c>
      <c r="L315" s="1">
        <f>IF(tbl_BT[[#This Row],[Ist_BT_Prüfung]],IFERROR(_xlfn.AGGREGATE(15,6,tbl_BT[Datum]/((tbl_BT[Datum]&gt;tbl_BT[[#This Row],[Datum]])*NOT(tbl_BT[Ist_BT_Prüfung])),1),""),"")</f>
        <v>45236</v>
      </c>
      <c r="M315" s="2">
        <f>IF(tbl_BT[[#This Row],[Ist_BT_Prüfung]],COUNTIFS(tbl_BT[Datum],"&gt;"&amp;tbl_BT[[#This Row],[BT_AT_vor]],tbl_BT[Datum],"&lt;"&amp;tbl_BT[[#This Row],[BT_AT_nach]],tbl_BT[Ist_AT],TRUE),"")</f>
        <v>0</v>
      </c>
      <c r="N315" t="b">
        <f>AND(tbl_BT[[#This Row],[Ist_BT_Prüfung]],tbl_BT[[#This Row],[BT_AT_Anzahl]]&gt;0)</f>
        <v>0</v>
      </c>
      <c r="O315" t="b">
        <f>AND(tbl_BT[[#This Row],[Ist_BT_Ergebnis]],tbl_BT[[#This Row],[Ist_AT]])</f>
        <v>0</v>
      </c>
    </row>
    <row r="316" spans="1:15" x14ac:dyDescent="0.3">
      <c r="A316" s="3">
        <v>45236</v>
      </c>
      <c r="B316">
        <f>WEEKDAY(tbl_BT[[#This Row],[Datum]],2)</f>
        <v>1</v>
      </c>
      <c r="C316" t="b">
        <f>COUNTIFS(tbl_FT[Datum],tbl_BT[[#This Row],[Datum]])&gt;0</f>
        <v>0</v>
      </c>
      <c r="D316" t="str">
        <f>IF(tbl_BT[[#This Row],[Ist_FT]],INDEX(tbl_FT[Bezeichner],MATCH(tbl_BT[[#This Row],[Datum]],tbl_FT[Datum],0)),"")</f>
        <v/>
      </c>
      <c r="E316" s="6" t="b">
        <f>AND(tbl_BT[[#This Row],[Wochentag]]&lt;=5,NOT(tbl_BT[[#This Row],[Ist_FT]]))</f>
        <v>1</v>
      </c>
      <c r="F316" s="6" t="b">
        <f>NOT(tbl_BT[[#This Row],[Ist_AT]])</f>
        <v>0</v>
      </c>
      <c r="G316" s="3">
        <f>IF(tbl_BT[[#This Row],[Ist_AT]],IFERROR(_xlfn.AGGREGATE(14,6,tbl_BT[Datum]/((tbl_BT[Datum]&lt;tbl_BT[[#This Row],[Datum]])*tbl_BT[Ist_Frei]),1),""),"")</f>
        <v>45235</v>
      </c>
      <c r="H316" s="3">
        <f>IF(tbl_BT[[#This Row],[Ist_AT]],IFERROR(_xlfn.AGGREGATE(15,6,tbl_BT[Datum]/((tbl_BT[Datum]&gt;tbl_BT[[#This Row],[Datum]])*tbl_BT[Ist_Frei]),1),""),"")</f>
        <v>45241</v>
      </c>
      <c r="I316" s="7">
        <f>IFERROR(tbl_BT[[#This Row],[AT_frei_nach]]-tbl_BT[[#This Row],[AT_frei_vor]]-1,"")</f>
        <v>5</v>
      </c>
      <c r="J316" t="b">
        <f>OR(tbl_BT[[#This Row],[Ist_Frei]],tbl_BT[[#This Row],[AT_Anzahl]]=1)</f>
        <v>0</v>
      </c>
      <c r="K316" s="1" t="str">
        <f>IF(tbl_BT[[#This Row],[Ist_BT_Prüfung]],IFERROR(_xlfn.AGGREGATE(14,6,tbl_BT[Datum]/((tbl_BT[Datum]&lt;tbl_BT[[#This Row],[Datum]])*NOT(tbl_BT[Ist_BT_Prüfung])),1),""),"")</f>
        <v/>
      </c>
      <c r="L316" s="1" t="str">
        <f>IF(tbl_BT[[#This Row],[Ist_BT_Prüfung]],IFERROR(_xlfn.AGGREGATE(15,6,tbl_BT[Datum]/((tbl_BT[Datum]&gt;tbl_BT[[#This Row],[Datum]])*NOT(tbl_BT[Ist_BT_Prüfung])),1),""),"")</f>
        <v/>
      </c>
      <c r="M316" s="2" t="str">
        <f>IF(tbl_BT[[#This Row],[Ist_BT_Prüfung]],COUNTIFS(tbl_BT[Datum],"&gt;"&amp;tbl_BT[[#This Row],[BT_AT_vor]],tbl_BT[Datum],"&lt;"&amp;tbl_BT[[#This Row],[BT_AT_nach]],tbl_BT[Ist_AT],TRUE),"")</f>
        <v/>
      </c>
      <c r="N316" t="b">
        <f>AND(tbl_BT[[#This Row],[Ist_BT_Prüfung]],tbl_BT[[#This Row],[BT_AT_Anzahl]]&gt;0)</f>
        <v>0</v>
      </c>
      <c r="O316" t="b">
        <f>AND(tbl_BT[[#This Row],[Ist_BT_Ergebnis]],tbl_BT[[#This Row],[Ist_AT]])</f>
        <v>0</v>
      </c>
    </row>
    <row r="317" spans="1:15" x14ac:dyDescent="0.3">
      <c r="A317" s="3">
        <v>45237</v>
      </c>
      <c r="B317">
        <f>WEEKDAY(tbl_BT[[#This Row],[Datum]],2)</f>
        <v>2</v>
      </c>
      <c r="C317" t="b">
        <f>COUNTIFS(tbl_FT[Datum],tbl_BT[[#This Row],[Datum]])&gt;0</f>
        <v>0</v>
      </c>
      <c r="D317" t="str">
        <f>IF(tbl_BT[[#This Row],[Ist_FT]],INDEX(tbl_FT[Bezeichner],MATCH(tbl_BT[[#This Row],[Datum]],tbl_FT[Datum],0)),"")</f>
        <v/>
      </c>
      <c r="E317" s="6" t="b">
        <f>AND(tbl_BT[[#This Row],[Wochentag]]&lt;=5,NOT(tbl_BT[[#This Row],[Ist_FT]]))</f>
        <v>1</v>
      </c>
      <c r="F317" s="6" t="b">
        <f>NOT(tbl_BT[[#This Row],[Ist_AT]])</f>
        <v>0</v>
      </c>
      <c r="G317" s="3">
        <f>IF(tbl_BT[[#This Row],[Ist_AT]],IFERROR(_xlfn.AGGREGATE(14,6,tbl_BT[Datum]/((tbl_BT[Datum]&lt;tbl_BT[[#This Row],[Datum]])*tbl_BT[Ist_Frei]),1),""),"")</f>
        <v>45235</v>
      </c>
      <c r="H317" s="3">
        <f>IF(tbl_BT[[#This Row],[Ist_AT]],IFERROR(_xlfn.AGGREGATE(15,6,tbl_BT[Datum]/((tbl_BT[Datum]&gt;tbl_BT[[#This Row],[Datum]])*tbl_BT[Ist_Frei]),1),""),"")</f>
        <v>45241</v>
      </c>
      <c r="I317" s="7">
        <f>IFERROR(tbl_BT[[#This Row],[AT_frei_nach]]-tbl_BT[[#This Row],[AT_frei_vor]]-1,"")</f>
        <v>5</v>
      </c>
      <c r="J317" t="b">
        <f>OR(tbl_BT[[#This Row],[Ist_Frei]],tbl_BT[[#This Row],[AT_Anzahl]]=1)</f>
        <v>0</v>
      </c>
      <c r="K317" s="1" t="str">
        <f>IF(tbl_BT[[#This Row],[Ist_BT_Prüfung]],IFERROR(_xlfn.AGGREGATE(14,6,tbl_BT[Datum]/((tbl_BT[Datum]&lt;tbl_BT[[#This Row],[Datum]])*NOT(tbl_BT[Ist_BT_Prüfung])),1),""),"")</f>
        <v/>
      </c>
      <c r="L317" s="1" t="str">
        <f>IF(tbl_BT[[#This Row],[Ist_BT_Prüfung]],IFERROR(_xlfn.AGGREGATE(15,6,tbl_BT[Datum]/((tbl_BT[Datum]&gt;tbl_BT[[#This Row],[Datum]])*NOT(tbl_BT[Ist_BT_Prüfung])),1),""),"")</f>
        <v/>
      </c>
      <c r="M317" s="2" t="str">
        <f>IF(tbl_BT[[#This Row],[Ist_BT_Prüfung]],COUNTIFS(tbl_BT[Datum],"&gt;"&amp;tbl_BT[[#This Row],[BT_AT_vor]],tbl_BT[Datum],"&lt;"&amp;tbl_BT[[#This Row],[BT_AT_nach]],tbl_BT[Ist_AT],TRUE),"")</f>
        <v/>
      </c>
      <c r="N317" t="b">
        <f>AND(tbl_BT[[#This Row],[Ist_BT_Prüfung]],tbl_BT[[#This Row],[BT_AT_Anzahl]]&gt;0)</f>
        <v>0</v>
      </c>
      <c r="O317" t="b">
        <f>AND(tbl_BT[[#This Row],[Ist_BT_Ergebnis]],tbl_BT[[#This Row],[Ist_AT]])</f>
        <v>0</v>
      </c>
    </row>
    <row r="318" spans="1:15" x14ac:dyDescent="0.3">
      <c r="A318" s="3">
        <v>45238</v>
      </c>
      <c r="B318">
        <f>WEEKDAY(tbl_BT[[#This Row],[Datum]],2)</f>
        <v>3</v>
      </c>
      <c r="C318" t="b">
        <f>COUNTIFS(tbl_FT[Datum],tbl_BT[[#This Row],[Datum]])&gt;0</f>
        <v>0</v>
      </c>
      <c r="D318" t="str">
        <f>IF(tbl_BT[[#This Row],[Ist_FT]],INDEX(tbl_FT[Bezeichner],MATCH(tbl_BT[[#This Row],[Datum]],tbl_FT[Datum],0)),"")</f>
        <v/>
      </c>
      <c r="E318" s="6" t="b">
        <f>AND(tbl_BT[[#This Row],[Wochentag]]&lt;=5,NOT(tbl_BT[[#This Row],[Ist_FT]]))</f>
        <v>1</v>
      </c>
      <c r="F318" s="6" t="b">
        <f>NOT(tbl_BT[[#This Row],[Ist_AT]])</f>
        <v>0</v>
      </c>
      <c r="G318" s="3">
        <f>IF(tbl_BT[[#This Row],[Ist_AT]],IFERROR(_xlfn.AGGREGATE(14,6,tbl_BT[Datum]/((tbl_BT[Datum]&lt;tbl_BT[[#This Row],[Datum]])*tbl_BT[Ist_Frei]),1),""),"")</f>
        <v>45235</v>
      </c>
      <c r="H318" s="3">
        <f>IF(tbl_BT[[#This Row],[Ist_AT]],IFERROR(_xlfn.AGGREGATE(15,6,tbl_BT[Datum]/((tbl_BT[Datum]&gt;tbl_BT[[#This Row],[Datum]])*tbl_BT[Ist_Frei]),1),""),"")</f>
        <v>45241</v>
      </c>
      <c r="I318" s="7">
        <f>IFERROR(tbl_BT[[#This Row],[AT_frei_nach]]-tbl_BT[[#This Row],[AT_frei_vor]]-1,"")</f>
        <v>5</v>
      </c>
      <c r="J318" t="b">
        <f>OR(tbl_BT[[#This Row],[Ist_Frei]],tbl_BT[[#This Row],[AT_Anzahl]]=1)</f>
        <v>0</v>
      </c>
      <c r="K318" s="1" t="str">
        <f>IF(tbl_BT[[#This Row],[Ist_BT_Prüfung]],IFERROR(_xlfn.AGGREGATE(14,6,tbl_BT[Datum]/((tbl_BT[Datum]&lt;tbl_BT[[#This Row],[Datum]])*NOT(tbl_BT[Ist_BT_Prüfung])),1),""),"")</f>
        <v/>
      </c>
      <c r="L318" s="1" t="str">
        <f>IF(tbl_BT[[#This Row],[Ist_BT_Prüfung]],IFERROR(_xlfn.AGGREGATE(15,6,tbl_BT[Datum]/((tbl_BT[Datum]&gt;tbl_BT[[#This Row],[Datum]])*NOT(tbl_BT[Ist_BT_Prüfung])),1),""),"")</f>
        <v/>
      </c>
      <c r="M318" s="2" t="str">
        <f>IF(tbl_BT[[#This Row],[Ist_BT_Prüfung]],COUNTIFS(tbl_BT[Datum],"&gt;"&amp;tbl_BT[[#This Row],[BT_AT_vor]],tbl_BT[Datum],"&lt;"&amp;tbl_BT[[#This Row],[BT_AT_nach]],tbl_BT[Ist_AT],TRUE),"")</f>
        <v/>
      </c>
      <c r="N318" t="b">
        <f>AND(tbl_BT[[#This Row],[Ist_BT_Prüfung]],tbl_BT[[#This Row],[BT_AT_Anzahl]]&gt;0)</f>
        <v>0</v>
      </c>
      <c r="O318" t="b">
        <f>AND(tbl_BT[[#This Row],[Ist_BT_Ergebnis]],tbl_BT[[#This Row],[Ist_AT]])</f>
        <v>0</v>
      </c>
    </row>
    <row r="319" spans="1:15" x14ac:dyDescent="0.3">
      <c r="A319" s="3">
        <v>45239</v>
      </c>
      <c r="B319">
        <f>WEEKDAY(tbl_BT[[#This Row],[Datum]],2)</f>
        <v>4</v>
      </c>
      <c r="C319" t="b">
        <f>COUNTIFS(tbl_FT[Datum],tbl_BT[[#This Row],[Datum]])&gt;0</f>
        <v>0</v>
      </c>
      <c r="D319" t="str">
        <f>IF(tbl_BT[[#This Row],[Ist_FT]],INDEX(tbl_FT[Bezeichner],MATCH(tbl_BT[[#This Row],[Datum]],tbl_FT[Datum],0)),"")</f>
        <v/>
      </c>
      <c r="E319" s="6" t="b">
        <f>AND(tbl_BT[[#This Row],[Wochentag]]&lt;=5,NOT(tbl_BT[[#This Row],[Ist_FT]]))</f>
        <v>1</v>
      </c>
      <c r="F319" s="6" t="b">
        <f>NOT(tbl_BT[[#This Row],[Ist_AT]])</f>
        <v>0</v>
      </c>
      <c r="G319" s="3">
        <f>IF(tbl_BT[[#This Row],[Ist_AT]],IFERROR(_xlfn.AGGREGATE(14,6,tbl_BT[Datum]/((tbl_BT[Datum]&lt;tbl_BT[[#This Row],[Datum]])*tbl_BT[Ist_Frei]),1),""),"")</f>
        <v>45235</v>
      </c>
      <c r="H319" s="3">
        <f>IF(tbl_BT[[#This Row],[Ist_AT]],IFERROR(_xlfn.AGGREGATE(15,6,tbl_BT[Datum]/((tbl_BT[Datum]&gt;tbl_BT[[#This Row],[Datum]])*tbl_BT[Ist_Frei]),1),""),"")</f>
        <v>45241</v>
      </c>
      <c r="I319" s="7">
        <f>IFERROR(tbl_BT[[#This Row],[AT_frei_nach]]-tbl_BT[[#This Row],[AT_frei_vor]]-1,"")</f>
        <v>5</v>
      </c>
      <c r="J319" t="b">
        <f>OR(tbl_BT[[#This Row],[Ist_Frei]],tbl_BT[[#This Row],[AT_Anzahl]]=1)</f>
        <v>0</v>
      </c>
      <c r="K319" s="1" t="str">
        <f>IF(tbl_BT[[#This Row],[Ist_BT_Prüfung]],IFERROR(_xlfn.AGGREGATE(14,6,tbl_BT[Datum]/((tbl_BT[Datum]&lt;tbl_BT[[#This Row],[Datum]])*NOT(tbl_BT[Ist_BT_Prüfung])),1),""),"")</f>
        <v/>
      </c>
      <c r="L319" s="1" t="str">
        <f>IF(tbl_BT[[#This Row],[Ist_BT_Prüfung]],IFERROR(_xlfn.AGGREGATE(15,6,tbl_BT[Datum]/((tbl_BT[Datum]&gt;tbl_BT[[#This Row],[Datum]])*NOT(tbl_BT[Ist_BT_Prüfung])),1),""),"")</f>
        <v/>
      </c>
      <c r="M319" s="2" t="str">
        <f>IF(tbl_BT[[#This Row],[Ist_BT_Prüfung]],COUNTIFS(tbl_BT[Datum],"&gt;"&amp;tbl_BT[[#This Row],[BT_AT_vor]],tbl_BT[Datum],"&lt;"&amp;tbl_BT[[#This Row],[BT_AT_nach]],tbl_BT[Ist_AT],TRUE),"")</f>
        <v/>
      </c>
      <c r="N319" t="b">
        <f>AND(tbl_BT[[#This Row],[Ist_BT_Prüfung]],tbl_BT[[#This Row],[BT_AT_Anzahl]]&gt;0)</f>
        <v>0</v>
      </c>
      <c r="O319" t="b">
        <f>AND(tbl_BT[[#This Row],[Ist_BT_Ergebnis]],tbl_BT[[#This Row],[Ist_AT]])</f>
        <v>0</v>
      </c>
    </row>
    <row r="320" spans="1:15" x14ac:dyDescent="0.3">
      <c r="A320" s="3">
        <v>45240</v>
      </c>
      <c r="B320">
        <f>WEEKDAY(tbl_BT[[#This Row],[Datum]],2)</f>
        <v>5</v>
      </c>
      <c r="C320" t="b">
        <f>COUNTIFS(tbl_FT[Datum],tbl_BT[[#This Row],[Datum]])&gt;0</f>
        <v>0</v>
      </c>
      <c r="D320" t="str">
        <f>IF(tbl_BT[[#This Row],[Ist_FT]],INDEX(tbl_FT[Bezeichner],MATCH(tbl_BT[[#This Row],[Datum]],tbl_FT[Datum],0)),"")</f>
        <v/>
      </c>
      <c r="E320" s="6" t="b">
        <f>AND(tbl_BT[[#This Row],[Wochentag]]&lt;=5,NOT(tbl_BT[[#This Row],[Ist_FT]]))</f>
        <v>1</v>
      </c>
      <c r="F320" s="6" t="b">
        <f>NOT(tbl_BT[[#This Row],[Ist_AT]])</f>
        <v>0</v>
      </c>
      <c r="G320" s="3">
        <f>IF(tbl_BT[[#This Row],[Ist_AT]],IFERROR(_xlfn.AGGREGATE(14,6,tbl_BT[Datum]/((tbl_BT[Datum]&lt;tbl_BT[[#This Row],[Datum]])*tbl_BT[Ist_Frei]),1),""),"")</f>
        <v>45235</v>
      </c>
      <c r="H320" s="3">
        <f>IF(tbl_BT[[#This Row],[Ist_AT]],IFERROR(_xlfn.AGGREGATE(15,6,tbl_BT[Datum]/((tbl_BT[Datum]&gt;tbl_BT[[#This Row],[Datum]])*tbl_BT[Ist_Frei]),1),""),"")</f>
        <v>45241</v>
      </c>
      <c r="I320" s="7">
        <f>IFERROR(tbl_BT[[#This Row],[AT_frei_nach]]-tbl_BT[[#This Row],[AT_frei_vor]]-1,"")</f>
        <v>5</v>
      </c>
      <c r="J320" t="b">
        <f>OR(tbl_BT[[#This Row],[Ist_Frei]],tbl_BT[[#This Row],[AT_Anzahl]]=1)</f>
        <v>0</v>
      </c>
      <c r="K320" s="1" t="str">
        <f>IF(tbl_BT[[#This Row],[Ist_BT_Prüfung]],IFERROR(_xlfn.AGGREGATE(14,6,tbl_BT[Datum]/((tbl_BT[Datum]&lt;tbl_BT[[#This Row],[Datum]])*NOT(tbl_BT[Ist_BT_Prüfung])),1),""),"")</f>
        <v/>
      </c>
      <c r="L320" s="1" t="str">
        <f>IF(tbl_BT[[#This Row],[Ist_BT_Prüfung]],IFERROR(_xlfn.AGGREGATE(15,6,tbl_BT[Datum]/((tbl_BT[Datum]&gt;tbl_BT[[#This Row],[Datum]])*NOT(tbl_BT[Ist_BT_Prüfung])),1),""),"")</f>
        <v/>
      </c>
      <c r="M320" s="2" t="str">
        <f>IF(tbl_BT[[#This Row],[Ist_BT_Prüfung]],COUNTIFS(tbl_BT[Datum],"&gt;"&amp;tbl_BT[[#This Row],[BT_AT_vor]],tbl_BT[Datum],"&lt;"&amp;tbl_BT[[#This Row],[BT_AT_nach]],tbl_BT[Ist_AT],TRUE),"")</f>
        <v/>
      </c>
      <c r="N320" t="b">
        <f>AND(tbl_BT[[#This Row],[Ist_BT_Prüfung]],tbl_BT[[#This Row],[BT_AT_Anzahl]]&gt;0)</f>
        <v>0</v>
      </c>
      <c r="O320" t="b">
        <f>AND(tbl_BT[[#This Row],[Ist_BT_Ergebnis]],tbl_BT[[#This Row],[Ist_AT]])</f>
        <v>0</v>
      </c>
    </row>
    <row r="321" spans="1:15" x14ac:dyDescent="0.3">
      <c r="A321" s="3">
        <v>45241</v>
      </c>
      <c r="B321">
        <f>WEEKDAY(tbl_BT[[#This Row],[Datum]],2)</f>
        <v>6</v>
      </c>
      <c r="C321" t="b">
        <f>COUNTIFS(tbl_FT[Datum],tbl_BT[[#This Row],[Datum]])&gt;0</f>
        <v>0</v>
      </c>
      <c r="D321" t="str">
        <f>IF(tbl_BT[[#This Row],[Ist_FT]],INDEX(tbl_FT[Bezeichner],MATCH(tbl_BT[[#This Row],[Datum]],tbl_FT[Datum],0)),"")</f>
        <v/>
      </c>
      <c r="E321" s="6" t="b">
        <f>AND(tbl_BT[[#This Row],[Wochentag]]&lt;=5,NOT(tbl_BT[[#This Row],[Ist_FT]]))</f>
        <v>0</v>
      </c>
      <c r="F321" s="6" t="b">
        <f>NOT(tbl_BT[[#This Row],[Ist_AT]])</f>
        <v>1</v>
      </c>
      <c r="G321" s="3" t="str">
        <f>IF(tbl_BT[[#This Row],[Ist_AT]],IFERROR(_xlfn.AGGREGATE(14,6,tbl_BT[Datum]/((tbl_BT[Datum]&lt;tbl_BT[[#This Row],[Datum]])*tbl_BT[Ist_Frei]),1),""),"")</f>
        <v/>
      </c>
      <c r="H321" s="3" t="str">
        <f>IF(tbl_BT[[#This Row],[Ist_AT]],IFERROR(_xlfn.AGGREGATE(15,6,tbl_BT[Datum]/((tbl_BT[Datum]&gt;tbl_BT[[#This Row],[Datum]])*tbl_BT[Ist_Frei]),1),""),"")</f>
        <v/>
      </c>
      <c r="I321" s="7" t="str">
        <f>IFERROR(tbl_BT[[#This Row],[AT_frei_nach]]-tbl_BT[[#This Row],[AT_frei_vor]]-1,"")</f>
        <v/>
      </c>
      <c r="J321" t="b">
        <f>OR(tbl_BT[[#This Row],[Ist_Frei]],tbl_BT[[#This Row],[AT_Anzahl]]=1)</f>
        <v>1</v>
      </c>
      <c r="K321" s="1">
        <f>IF(tbl_BT[[#This Row],[Ist_BT_Prüfung]],IFERROR(_xlfn.AGGREGATE(14,6,tbl_BT[Datum]/((tbl_BT[Datum]&lt;tbl_BT[[#This Row],[Datum]])*NOT(tbl_BT[Ist_BT_Prüfung])),1),""),"")</f>
        <v>45240</v>
      </c>
      <c r="L321" s="1">
        <f>IF(tbl_BT[[#This Row],[Ist_BT_Prüfung]],IFERROR(_xlfn.AGGREGATE(15,6,tbl_BT[Datum]/((tbl_BT[Datum]&gt;tbl_BT[[#This Row],[Datum]])*NOT(tbl_BT[Ist_BT_Prüfung])),1),""),"")</f>
        <v>45243</v>
      </c>
      <c r="M321" s="2">
        <f>IF(tbl_BT[[#This Row],[Ist_BT_Prüfung]],COUNTIFS(tbl_BT[Datum],"&gt;"&amp;tbl_BT[[#This Row],[BT_AT_vor]],tbl_BT[Datum],"&lt;"&amp;tbl_BT[[#This Row],[BT_AT_nach]],tbl_BT[Ist_AT],TRUE),"")</f>
        <v>0</v>
      </c>
      <c r="N321" t="b">
        <f>AND(tbl_BT[[#This Row],[Ist_BT_Prüfung]],tbl_BT[[#This Row],[BT_AT_Anzahl]]&gt;0)</f>
        <v>0</v>
      </c>
      <c r="O321" t="b">
        <f>AND(tbl_BT[[#This Row],[Ist_BT_Ergebnis]],tbl_BT[[#This Row],[Ist_AT]])</f>
        <v>0</v>
      </c>
    </row>
    <row r="322" spans="1:15" x14ac:dyDescent="0.3">
      <c r="A322" s="3">
        <v>45242</v>
      </c>
      <c r="B322">
        <f>WEEKDAY(tbl_BT[[#This Row],[Datum]],2)</f>
        <v>7</v>
      </c>
      <c r="C322" t="b">
        <f>COUNTIFS(tbl_FT[Datum],tbl_BT[[#This Row],[Datum]])&gt;0</f>
        <v>0</v>
      </c>
      <c r="D322" t="str">
        <f>IF(tbl_BT[[#This Row],[Ist_FT]],INDEX(tbl_FT[Bezeichner],MATCH(tbl_BT[[#This Row],[Datum]],tbl_FT[Datum],0)),"")</f>
        <v/>
      </c>
      <c r="E322" s="6" t="b">
        <f>AND(tbl_BT[[#This Row],[Wochentag]]&lt;=5,NOT(tbl_BT[[#This Row],[Ist_FT]]))</f>
        <v>0</v>
      </c>
      <c r="F322" s="6" t="b">
        <f>NOT(tbl_BT[[#This Row],[Ist_AT]])</f>
        <v>1</v>
      </c>
      <c r="G322" s="3" t="str">
        <f>IF(tbl_BT[[#This Row],[Ist_AT]],IFERROR(_xlfn.AGGREGATE(14,6,tbl_BT[Datum]/((tbl_BT[Datum]&lt;tbl_BT[[#This Row],[Datum]])*tbl_BT[Ist_Frei]),1),""),"")</f>
        <v/>
      </c>
      <c r="H322" s="3" t="str">
        <f>IF(tbl_BT[[#This Row],[Ist_AT]],IFERROR(_xlfn.AGGREGATE(15,6,tbl_BT[Datum]/((tbl_BT[Datum]&gt;tbl_BT[[#This Row],[Datum]])*tbl_BT[Ist_Frei]),1),""),"")</f>
        <v/>
      </c>
      <c r="I322" s="7" t="str">
        <f>IFERROR(tbl_BT[[#This Row],[AT_frei_nach]]-tbl_BT[[#This Row],[AT_frei_vor]]-1,"")</f>
        <v/>
      </c>
      <c r="J322" t="b">
        <f>OR(tbl_BT[[#This Row],[Ist_Frei]],tbl_BT[[#This Row],[AT_Anzahl]]=1)</f>
        <v>1</v>
      </c>
      <c r="K322" s="1">
        <f>IF(tbl_BT[[#This Row],[Ist_BT_Prüfung]],IFERROR(_xlfn.AGGREGATE(14,6,tbl_BT[Datum]/((tbl_BT[Datum]&lt;tbl_BT[[#This Row],[Datum]])*NOT(tbl_BT[Ist_BT_Prüfung])),1),""),"")</f>
        <v>45240</v>
      </c>
      <c r="L322" s="1">
        <f>IF(tbl_BT[[#This Row],[Ist_BT_Prüfung]],IFERROR(_xlfn.AGGREGATE(15,6,tbl_BT[Datum]/((tbl_BT[Datum]&gt;tbl_BT[[#This Row],[Datum]])*NOT(tbl_BT[Ist_BT_Prüfung])),1),""),"")</f>
        <v>45243</v>
      </c>
      <c r="M322" s="2">
        <f>IF(tbl_BT[[#This Row],[Ist_BT_Prüfung]],COUNTIFS(tbl_BT[Datum],"&gt;"&amp;tbl_BT[[#This Row],[BT_AT_vor]],tbl_BT[Datum],"&lt;"&amp;tbl_BT[[#This Row],[BT_AT_nach]],tbl_BT[Ist_AT],TRUE),"")</f>
        <v>0</v>
      </c>
      <c r="N322" t="b">
        <f>AND(tbl_BT[[#This Row],[Ist_BT_Prüfung]],tbl_BT[[#This Row],[BT_AT_Anzahl]]&gt;0)</f>
        <v>0</v>
      </c>
      <c r="O322" t="b">
        <f>AND(tbl_BT[[#This Row],[Ist_BT_Ergebnis]],tbl_BT[[#This Row],[Ist_AT]])</f>
        <v>0</v>
      </c>
    </row>
    <row r="323" spans="1:15" x14ac:dyDescent="0.3">
      <c r="A323" s="3">
        <v>45243</v>
      </c>
      <c r="B323">
        <f>WEEKDAY(tbl_BT[[#This Row],[Datum]],2)</f>
        <v>1</v>
      </c>
      <c r="C323" t="b">
        <f>COUNTIFS(tbl_FT[Datum],tbl_BT[[#This Row],[Datum]])&gt;0</f>
        <v>0</v>
      </c>
      <c r="D323" t="str">
        <f>IF(tbl_BT[[#This Row],[Ist_FT]],INDEX(tbl_FT[Bezeichner],MATCH(tbl_BT[[#This Row],[Datum]],tbl_FT[Datum],0)),"")</f>
        <v/>
      </c>
      <c r="E323" s="6" t="b">
        <f>AND(tbl_BT[[#This Row],[Wochentag]]&lt;=5,NOT(tbl_BT[[#This Row],[Ist_FT]]))</f>
        <v>1</v>
      </c>
      <c r="F323" s="6" t="b">
        <f>NOT(tbl_BT[[#This Row],[Ist_AT]])</f>
        <v>0</v>
      </c>
      <c r="G323" s="3">
        <f>IF(tbl_BT[[#This Row],[Ist_AT]],IFERROR(_xlfn.AGGREGATE(14,6,tbl_BT[Datum]/((tbl_BT[Datum]&lt;tbl_BT[[#This Row],[Datum]])*tbl_BT[Ist_Frei]),1),""),"")</f>
        <v>45242</v>
      </c>
      <c r="H323" s="3">
        <f>IF(tbl_BT[[#This Row],[Ist_AT]],IFERROR(_xlfn.AGGREGATE(15,6,tbl_BT[Datum]/((tbl_BT[Datum]&gt;tbl_BT[[#This Row],[Datum]])*tbl_BT[Ist_Frei]),1),""),"")</f>
        <v>45248</v>
      </c>
      <c r="I323" s="7">
        <f>IFERROR(tbl_BT[[#This Row],[AT_frei_nach]]-tbl_BT[[#This Row],[AT_frei_vor]]-1,"")</f>
        <v>5</v>
      </c>
      <c r="J323" t="b">
        <f>OR(tbl_BT[[#This Row],[Ist_Frei]],tbl_BT[[#This Row],[AT_Anzahl]]=1)</f>
        <v>0</v>
      </c>
      <c r="K323" s="1" t="str">
        <f>IF(tbl_BT[[#This Row],[Ist_BT_Prüfung]],IFERROR(_xlfn.AGGREGATE(14,6,tbl_BT[Datum]/((tbl_BT[Datum]&lt;tbl_BT[[#This Row],[Datum]])*NOT(tbl_BT[Ist_BT_Prüfung])),1),""),"")</f>
        <v/>
      </c>
      <c r="L323" s="1" t="str">
        <f>IF(tbl_BT[[#This Row],[Ist_BT_Prüfung]],IFERROR(_xlfn.AGGREGATE(15,6,tbl_BT[Datum]/((tbl_BT[Datum]&gt;tbl_BT[[#This Row],[Datum]])*NOT(tbl_BT[Ist_BT_Prüfung])),1),""),"")</f>
        <v/>
      </c>
      <c r="M323" s="2" t="str">
        <f>IF(tbl_BT[[#This Row],[Ist_BT_Prüfung]],COUNTIFS(tbl_BT[Datum],"&gt;"&amp;tbl_BT[[#This Row],[BT_AT_vor]],tbl_BT[Datum],"&lt;"&amp;tbl_BT[[#This Row],[BT_AT_nach]],tbl_BT[Ist_AT],TRUE),"")</f>
        <v/>
      </c>
      <c r="N323" t="b">
        <f>AND(tbl_BT[[#This Row],[Ist_BT_Prüfung]],tbl_BT[[#This Row],[BT_AT_Anzahl]]&gt;0)</f>
        <v>0</v>
      </c>
      <c r="O323" t="b">
        <f>AND(tbl_BT[[#This Row],[Ist_BT_Ergebnis]],tbl_BT[[#This Row],[Ist_AT]])</f>
        <v>0</v>
      </c>
    </row>
    <row r="324" spans="1:15" x14ac:dyDescent="0.3">
      <c r="A324" s="3">
        <v>45244</v>
      </c>
      <c r="B324">
        <f>WEEKDAY(tbl_BT[[#This Row],[Datum]],2)</f>
        <v>2</v>
      </c>
      <c r="C324" t="b">
        <f>COUNTIFS(tbl_FT[Datum],tbl_BT[[#This Row],[Datum]])&gt;0</f>
        <v>0</v>
      </c>
      <c r="D324" t="str">
        <f>IF(tbl_BT[[#This Row],[Ist_FT]],INDEX(tbl_FT[Bezeichner],MATCH(tbl_BT[[#This Row],[Datum]],tbl_FT[Datum],0)),"")</f>
        <v/>
      </c>
      <c r="E324" s="6" t="b">
        <f>AND(tbl_BT[[#This Row],[Wochentag]]&lt;=5,NOT(tbl_BT[[#This Row],[Ist_FT]]))</f>
        <v>1</v>
      </c>
      <c r="F324" s="6" t="b">
        <f>NOT(tbl_BT[[#This Row],[Ist_AT]])</f>
        <v>0</v>
      </c>
      <c r="G324" s="3">
        <f>IF(tbl_BT[[#This Row],[Ist_AT]],IFERROR(_xlfn.AGGREGATE(14,6,tbl_BT[Datum]/((tbl_BT[Datum]&lt;tbl_BT[[#This Row],[Datum]])*tbl_BT[Ist_Frei]),1),""),"")</f>
        <v>45242</v>
      </c>
      <c r="H324" s="3">
        <f>IF(tbl_BT[[#This Row],[Ist_AT]],IFERROR(_xlfn.AGGREGATE(15,6,tbl_BT[Datum]/((tbl_BT[Datum]&gt;tbl_BT[[#This Row],[Datum]])*tbl_BT[Ist_Frei]),1),""),"")</f>
        <v>45248</v>
      </c>
      <c r="I324" s="7">
        <f>IFERROR(tbl_BT[[#This Row],[AT_frei_nach]]-tbl_BT[[#This Row],[AT_frei_vor]]-1,"")</f>
        <v>5</v>
      </c>
      <c r="J324" t="b">
        <f>OR(tbl_BT[[#This Row],[Ist_Frei]],tbl_BT[[#This Row],[AT_Anzahl]]=1)</f>
        <v>0</v>
      </c>
      <c r="K324" s="1" t="str">
        <f>IF(tbl_BT[[#This Row],[Ist_BT_Prüfung]],IFERROR(_xlfn.AGGREGATE(14,6,tbl_BT[Datum]/((tbl_BT[Datum]&lt;tbl_BT[[#This Row],[Datum]])*NOT(tbl_BT[Ist_BT_Prüfung])),1),""),"")</f>
        <v/>
      </c>
      <c r="L324" s="1" t="str">
        <f>IF(tbl_BT[[#This Row],[Ist_BT_Prüfung]],IFERROR(_xlfn.AGGREGATE(15,6,tbl_BT[Datum]/((tbl_BT[Datum]&gt;tbl_BT[[#This Row],[Datum]])*NOT(tbl_BT[Ist_BT_Prüfung])),1),""),"")</f>
        <v/>
      </c>
      <c r="M324" s="2" t="str">
        <f>IF(tbl_BT[[#This Row],[Ist_BT_Prüfung]],COUNTIFS(tbl_BT[Datum],"&gt;"&amp;tbl_BT[[#This Row],[BT_AT_vor]],tbl_BT[Datum],"&lt;"&amp;tbl_BT[[#This Row],[BT_AT_nach]],tbl_BT[Ist_AT],TRUE),"")</f>
        <v/>
      </c>
      <c r="N324" t="b">
        <f>AND(tbl_BT[[#This Row],[Ist_BT_Prüfung]],tbl_BT[[#This Row],[BT_AT_Anzahl]]&gt;0)</f>
        <v>0</v>
      </c>
      <c r="O324" t="b">
        <f>AND(tbl_BT[[#This Row],[Ist_BT_Ergebnis]],tbl_BT[[#This Row],[Ist_AT]])</f>
        <v>0</v>
      </c>
    </row>
    <row r="325" spans="1:15" x14ac:dyDescent="0.3">
      <c r="A325" s="3">
        <v>45245</v>
      </c>
      <c r="B325">
        <f>WEEKDAY(tbl_BT[[#This Row],[Datum]],2)</f>
        <v>3</v>
      </c>
      <c r="C325" t="b">
        <f>COUNTIFS(tbl_FT[Datum],tbl_BT[[#This Row],[Datum]])&gt;0</f>
        <v>0</v>
      </c>
      <c r="D325" t="str">
        <f>IF(tbl_BT[[#This Row],[Ist_FT]],INDEX(tbl_FT[Bezeichner],MATCH(tbl_BT[[#This Row],[Datum]],tbl_FT[Datum],0)),"")</f>
        <v/>
      </c>
      <c r="E325" s="6" t="b">
        <f>AND(tbl_BT[[#This Row],[Wochentag]]&lt;=5,NOT(tbl_BT[[#This Row],[Ist_FT]]))</f>
        <v>1</v>
      </c>
      <c r="F325" s="6" t="b">
        <f>NOT(tbl_BT[[#This Row],[Ist_AT]])</f>
        <v>0</v>
      </c>
      <c r="G325" s="3">
        <f>IF(tbl_BT[[#This Row],[Ist_AT]],IFERROR(_xlfn.AGGREGATE(14,6,tbl_BT[Datum]/((tbl_BT[Datum]&lt;tbl_BT[[#This Row],[Datum]])*tbl_BT[Ist_Frei]),1),""),"")</f>
        <v>45242</v>
      </c>
      <c r="H325" s="3">
        <f>IF(tbl_BT[[#This Row],[Ist_AT]],IFERROR(_xlfn.AGGREGATE(15,6,tbl_BT[Datum]/((tbl_BT[Datum]&gt;tbl_BT[[#This Row],[Datum]])*tbl_BT[Ist_Frei]),1),""),"")</f>
        <v>45248</v>
      </c>
      <c r="I325" s="7">
        <f>IFERROR(tbl_BT[[#This Row],[AT_frei_nach]]-tbl_BT[[#This Row],[AT_frei_vor]]-1,"")</f>
        <v>5</v>
      </c>
      <c r="J325" t="b">
        <f>OR(tbl_BT[[#This Row],[Ist_Frei]],tbl_BT[[#This Row],[AT_Anzahl]]=1)</f>
        <v>0</v>
      </c>
      <c r="K325" s="1" t="str">
        <f>IF(tbl_BT[[#This Row],[Ist_BT_Prüfung]],IFERROR(_xlfn.AGGREGATE(14,6,tbl_BT[Datum]/((tbl_BT[Datum]&lt;tbl_BT[[#This Row],[Datum]])*NOT(tbl_BT[Ist_BT_Prüfung])),1),""),"")</f>
        <v/>
      </c>
      <c r="L325" s="1" t="str">
        <f>IF(tbl_BT[[#This Row],[Ist_BT_Prüfung]],IFERROR(_xlfn.AGGREGATE(15,6,tbl_BT[Datum]/((tbl_BT[Datum]&gt;tbl_BT[[#This Row],[Datum]])*NOT(tbl_BT[Ist_BT_Prüfung])),1),""),"")</f>
        <v/>
      </c>
      <c r="M325" s="2" t="str">
        <f>IF(tbl_BT[[#This Row],[Ist_BT_Prüfung]],COUNTIFS(tbl_BT[Datum],"&gt;"&amp;tbl_BT[[#This Row],[BT_AT_vor]],tbl_BT[Datum],"&lt;"&amp;tbl_BT[[#This Row],[BT_AT_nach]],tbl_BT[Ist_AT],TRUE),"")</f>
        <v/>
      </c>
      <c r="N325" t="b">
        <f>AND(tbl_BT[[#This Row],[Ist_BT_Prüfung]],tbl_BT[[#This Row],[BT_AT_Anzahl]]&gt;0)</f>
        <v>0</v>
      </c>
      <c r="O325" t="b">
        <f>AND(tbl_BT[[#This Row],[Ist_BT_Ergebnis]],tbl_BT[[#This Row],[Ist_AT]])</f>
        <v>0</v>
      </c>
    </row>
    <row r="326" spans="1:15" x14ac:dyDescent="0.3">
      <c r="A326" s="3">
        <v>45246</v>
      </c>
      <c r="B326">
        <f>WEEKDAY(tbl_BT[[#This Row],[Datum]],2)</f>
        <v>4</v>
      </c>
      <c r="C326" t="b">
        <f>COUNTIFS(tbl_FT[Datum],tbl_BT[[#This Row],[Datum]])&gt;0</f>
        <v>0</v>
      </c>
      <c r="D326" t="str">
        <f>IF(tbl_BT[[#This Row],[Ist_FT]],INDEX(tbl_FT[Bezeichner],MATCH(tbl_BT[[#This Row],[Datum]],tbl_FT[Datum],0)),"")</f>
        <v/>
      </c>
      <c r="E326" s="6" t="b">
        <f>AND(tbl_BT[[#This Row],[Wochentag]]&lt;=5,NOT(tbl_BT[[#This Row],[Ist_FT]]))</f>
        <v>1</v>
      </c>
      <c r="F326" s="6" t="b">
        <f>NOT(tbl_BT[[#This Row],[Ist_AT]])</f>
        <v>0</v>
      </c>
      <c r="G326" s="3">
        <f>IF(tbl_BT[[#This Row],[Ist_AT]],IFERROR(_xlfn.AGGREGATE(14,6,tbl_BT[Datum]/((tbl_BT[Datum]&lt;tbl_BT[[#This Row],[Datum]])*tbl_BT[Ist_Frei]),1),""),"")</f>
        <v>45242</v>
      </c>
      <c r="H326" s="3">
        <f>IF(tbl_BT[[#This Row],[Ist_AT]],IFERROR(_xlfn.AGGREGATE(15,6,tbl_BT[Datum]/((tbl_BT[Datum]&gt;tbl_BT[[#This Row],[Datum]])*tbl_BT[Ist_Frei]),1),""),"")</f>
        <v>45248</v>
      </c>
      <c r="I326" s="7">
        <f>IFERROR(tbl_BT[[#This Row],[AT_frei_nach]]-tbl_BT[[#This Row],[AT_frei_vor]]-1,"")</f>
        <v>5</v>
      </c>
      <c r="J326" t="b">
        <f>OR(tbl_BT[[#This Row],[Ist_Frei]],tbl_BT[[#This Row],[AT_Anzahl]]=1)</f>
        <v>0</v>
      </c>
      <c r="K326" s="1" t="str">
        <f>IF(tbl_BT[[#This Row],[Ist_BT_Prüfung]],IFERROR(_xlfn.AGGREGATE(14,6,tbl_BT[Datum]/((tbl_BT[Datum]&lt;tbl_BT[[#This Row],[Datum]])*NOT(tbl_BT[Ist_BT_Prüfung])),1),""),"")</f>
        <v/>
      </c>
      <c r="L326" s="1" t="str">
        <f>IF(tbl_BT[[#This Row],[Ist_BT_Prüfung]],IFERROR(_xlfn.AGGREGATE(15,6,tbl_BT[Datum]/((tbl_BT[Datum]&gt;tbl_BT[[#This Row],[Datum]])*NOT(tbl_BT[Ist_BT_Prüfung])),1),""),"")</f>
        <v/>
      </c>
      <c r="M326" s="2" t="str">
        <f>IF(tbl_BT[[#This Row],[Ist_BT_Prüfung]],COUNTIFS(tbl_BT[Datum],"&gt;"&amp;tbl_BT[[#This Row],[BT_AT_vor]],tbl_BT[Datum],"&lt;"&amp;tbl_BT[[#This Row],[BT_AT_nach]],tbl_BT[Ist_AT],TRUE),"")</f>
        <v/>
      </c>
      <c r="N326" t="b">
        <f>AND(tbl_BT[[#This Row],[Ist_BT_Prüfung]],tbl_BT[[#This Row],[BT_AT_Anzahl]]&gt;0)</f>
        <v>0</v>
      </c>
      <c r="O326" t="b">
        <f>AND(tbl_BT[[#This Row],[Ist_BT_Ergebnis]],tbl_BT[[#This Row],[Ist_AT]])</f>
        <v>0</v>
      </c>
    </row>
    <row r="327" spans="1:15" x14ac:dyDescent="0.3">
      <c r="A327" s="3">
        <v>45247</v>
      </c>
      <c r="B327">
        <f>WEEKDAY(tbl_BT[[#This Row],[Datum]],2)</f>
        <v>5</v>
      </c>
      <c r="C327" t="b">
        <f>COUNTIFS(tbl_FT[Datum],tbl_BT[[#This Row],[Datum]])&gt;0</f>
        <v>0</v>
      </c>
      <c r="D327" t="str">
        <f>IF(tbl_BT[[#This Row],[Ist_FT]],INDEX(tbl_FT[Bezeichner],MATCH(tbl_BT[[#This Row],[Datum]],tbl_FT[Datum],0)),"")</f>
        <v/>
      </c>
      <c r="E327" s="6" t="b">
        <f>AND(tbl_BT[[#This Row],[Wochentag]]&lt;=5,NOT(tbl_BT[[#This Row],[Ist_FT]]))</f>
        <v>1</v>
      </c>
      <c r="F327" s="6" t="b">
        <f>NOT(tbl_BT[[#This Row],[Ist_AT]])</f>
        <v>0</v>
      </c>
      <c r="G327" s="3">
        <f>IF(tbl_BT[[#This Row],[Ist_AT]],IFERROR(_xlfn.AGGREGATE(14,6,tbl_BT[Datum]/((tbl_BT[Datum]&lt;tbl_BT[[#This Row],[Datum]])*tbl_BT[Ist_Frei]),1),""),"")</f>
        <v>45242</v>
      </c>
      <c r="H327" s="3">
        <f>IF(tbl_BT[[#This Row],[Ist_AT]],IFERROR(_xlfn.AGGREGATE(15,6,tbl_BT[Datum]/((tbl_BT[Datum]&gt;tbl_BT[[#This Row],[Datum]])*tbl_BT[Ist_Frei]),1),""),"")</f>
        <v>45248</v>
      </c>
      <c r="I327" s="7">
        <f>IFERROR(tbl_BT[[#This Row],[AT_frei_nach]]-tbl_BT[[#This Row],[AT_frei_vor]]-1,"")</f>
        <v>5</v>
      </c>
      <c r="J327" t="b">
        <f>OR(tbl_BT[[#This Row],[Ist_Frei]],tbl_BT[[#This Row],[AT_Anzahl]]=1)</f>
        <v>0</v>
      </c>
      <c r="K327" s="1" t="str">
        <f>IF(tbl_BT[[#This Row],[Ist_BT_Prüfung]],IFERROR(_xlfn.AGGREGATE(14,6,tbl_BT[Datum]/((tbl_BT[Datum]&lt;tbl_BT[[#This Row],[Datum]])*NOT(tbl_BT[Ist_BT_Prüfung])),1),""),"")</f>
        <v/>
      </c>
      <c r="L327" s="1" t="str">
        <f>IF(tbl_BT[[#This Row],[Ist_BT_Prüfung]],IFERROR(_xlfn.AGGREGATE(15,6,tbl_BT[Datum]/((tbl_BT[Datum]&gt;tbl_BT[[#This Row],[Datum]])*NOT(tbl_BT[Ist_BT_Prüfung])),1),""),"")</f>
        <v/>
      </c>
      <c r="M327" s="2" t="str">
        <f>IF(tbl_BT[[#This Row],[Ist_BT_Prüfung]],COUNTIFS(tbl_BT[Datum],"&gt;"&amp;tbl_BT[[#This Row],[BT_AT_vor]],tbl_BT[Datum],"&lt;"&amp;tbl_BT[[#This Row],[BT_AT_nach]],tbl_BT[Ist_AT],TRUE),"")</f>
        <v/>
      </c>
      <c r="N327" t="b">
        <f>AND(tbl_BT[[#This Row],[Ist_BT_Prüfung]],tbl_BT[[#This Row],[BT_AT_Anzahl]]&gt;0)</f>
        <v>0</v>
      </c>
      <c r="O327" t="b">
        <f>AND(tbl_BT[[#This Row],[Ist_BT_Ergebnis]],tbl_BT[[#This Row],[Ist_AT]])</f>
        <v>0</v>
      </c>
    </row>
    <row r="328" spans="1:15" x14ac:dyDescent="0.3">
      <c r="A328" s="3">
        <v>45248</v>
      </c>
      <c r="B328">
        <f>WEEKDAY(tbl_BT[[#This Row],[Datum]],2)</f>
        <v>6</v>
      </c>
      <c r="C328" t="b">
        <f>COUNTIFS(tbl_FT[Datum],tbl_BT[[#This Row],[Datum]])&gt;0</f>
        <v>0</v>
      </c>
      <c r="D328" t="str">
        <f>IF(tbl_BT[[#This Row],[Ist_FT]],INDEX(tbl_FT[Bezeichner],MATCH(tbl_BT[[#This Row],[Datum]],tbl_FT[Datum],0)),"")</f>
        <v/>
      </c>
      <c r="E328" s="6" t="b">
        <f>AND(tbl_BT[[#This Row],[Wochentag]]&lt;=5,NOT(tbl_BT[[#This Row],[Ist_FT]]))</f>
        <v>0</v>
      </c>
      <c r="F328" s="6" t="b">
        <f>NOT(tbl_BT[[#This Row],[Ist_AT]])</f>
        <v>1</v>
      </c>
      <c r="G328" s="3" t="str">
        <f>IF(tbl_BT[[#This Row],[Ist_AT]],IFERROR(_xlfn.AGGREGATE(14,6,tbl_BT[Datum]/((tbl_BT[Datum]&lt;tbl_BT[[#This Row],[Datum]])*tbl_BT[Ist_Frei]),1),""),"")</f>
        <v/>
      </c>
      <c r="H328" s="3" t="str">
        <f>IF(tbl_BT[[#This Row],[Ist_AT]],IFERROR(_xlfn.AGGREGATE(15,6,tbl_BT[Datum]/((tbl_BT[Datum]&gt;tbl_BT[[#This Row],[Datum]])*tbl_BT[Ist_Frei]),1),""),"")</f>
        <v/>
      </c>
      <c r="I328" s="7" t="str">
        <f>IFERROR(tbl_BT[[#This Row],[AT_frei_nach]]-tbl_BT[[#This Row],[AT_frei_vor]]-1,"")</f>
        <v/>
      </c>
      <c r="J328" t="b">
        <f>OR(tbl_BT[[#This Row],[Ist_Frei]],tbl_BT[[#This Row],[AT_Anzahl]]=1)</f>
        <v>1</v>
      </c>
      <c r="K328" s="1">
        <f>IF(tbl_BT[[#This Row],[Ist_BT_Prüfung]],IFERROR(_xlfn.AGGREGATE(14,6,tbl_BT[Datum]/((tbl_BT[Datum]&lt;tbl_BT[[#This Row],[Datum]])*NOT(tbl_BT[Ist_BT_Prüfung])),1),""),"")</f>
        <v>45247</v>
      </c>
      <c r="L328" s="1">
        <f>IF(tbl_BT[[#This Row],[Ist_BT_Prüfung]],IFERROR(_xlfn.AGGREGATE(15,6,tbl_BT[Datum]/((tbl_BT[Datum]&gt;tbl_BT[[#This Row],[Datum]])*NOT(tbl_BT[Ist_BT_Prüfung])),1),""),"")</f>
        <v>45250</v>
      </c>
      <c r="M328" s="2">
        <f>IF(tbl_BT[[#This Row],[Ist_BT_Prüfung]],COUNTIFS(tbl_BT[Datum],"&gt;"&amp;tbl_BT[[#This Row],[BT_AT_vor]],tbl_BT[Datum],"&lt;"&amp;tbl_BT[[#This Row],[BT_AT_nach]],tbl_BT[Ist_AT],TRUE),"")</f>
        <v>0</v>
      </c>
      <c r="N328" t="b">
        <f>AND(tbl_BT[[#This Row],[Ist_BT_Prüfung]],tbl_BT[[#This Row],[BT_AT_Anzahl]]&gt;0)</f>
        <v>0</v>
      </c>
      <c r="O328" t="b">
        <f>AND(tbl_BT[[#This Row],[Ist_BT_Ergebnis]],tbl_BT[[#This Row],[Ist_AT]])</f>
        <v>0</v>
      </c>
    </row>
    <row r="329" spans="1:15" x14ac:dyDescent="0.3">
      <c r="A329" s="3">
        <v>45249</v>
      </c>
      <c r="B329">
        <f>WEEKDAY(tbl_BT[[#This Row],[Datum]],2)</f>
        <v>7</v>
      </c>
      <c r="C329" t="b">
        <f>COUNTIFS(tbl_FT[Datum],tbl_BT[[#This Row],[Datum]])&gt;0</f>
        <v>0</v>
      </c>
      <c r="D329" t="str">
        <f>IF(tbl_BT[[#This Row],[Ist_FT]],INDEX(tbl_FT[Bezeichner],MATCH(tbl_BT[[#This Row],[Datum]],tbl_FT[Datum],0)),"")</f>
        <v/>
      </c>
      <c r="E329" s="6" t="b">
        <f>AND(tbl_BT[[#This Row],[Wochentag]]&lt;=5,NOT(tbl_BT[[#This Row],[Ist_FT]]))</f>
        <v>0</v>
      </c>
      <c r="F329" s="6" t="b">
        <f>NOT(tbl_BT[[#This Row],[Ist_AT]])</f>
        <v>1</v>
      </c>
      <c r="G329" s="3" t="str">
        <f>IF(tbl_BT[[#This Row],[Ist_AT]],IFERROR(_xlfn.AGGREGATE(14,6,tbl_BT[Datum]/((tbl_BT[Datum]&lt;tbl_BT[[#This Row],[Datum]])*tbl_BT[Ist_Frei]),1),""),"")</f>
        <v/>
      </c>
      <c r="H329" s="3" t="str">
        <f>IF(tbl_BT[[#This Row],[Ist_AT]],IFERROR(_xlfn.AGGREGATE(15,6,tbl_BT[Datum]/((tbl_BT[Datum]&gt;tbl_BT[[#This Row],[Datum]])*tbl_BT[Ist_Frei]),1),""),"")</f>
        <v/>
      </c>
      <c r="I329" s="7" t="str">
        <f>IFERROR(tbl_BT[[#This Row],[AT_frei_nach]]-tbl_BT[[#This Row],[AT_frei_vor]]-1,"")</f>
        <v/>
      </c>
      <c r="J329" t="b">
        <f>OR(tbl_BT[[#This Row],[Ist_Frei]],tbl_BT[[#This Row],[AT_Anzahl]]=1)</f>
        <v>1</v>
      </c>
      <c r="K329" s="1">
        <f>IF(tbl_BT[[#This Row],[Ist_BT_Prüfung]],IFERROR(_xlfn.AGGREGATE(14,6,tbl_BT[Datum]/((tbl_BT[Datum]&lt;tbl_BT[[#This Row],[Datum]])*NOT(tbl_BT[Ist_BT_Prüfung])),1),""),"")</f>
        <v>45247</v>
      </c>
      <c r="L329" s="1">
        <f>IF(tbl_BT[[#This Row],[Ist_BT_Prüfung]],IFERROR(_xlfn.AGGREGATE(15,6,tbl_BT[Datum]/((tbl_BT[Datum]&gt;tbl_BT[[#This Row],[Datum]])*NOT(tbl_BT[Ist_BT_Prüfung])),1),""),"")</f>
        <v>45250</v>
      </c>
      <c r="M329" s="2">
        <f>IF(tbl_BT[[#This Row],[Ist_BT_Prüfung]],COUNTIFS(tbl_BT[Datum],"&gt;"&amp;tbl_BT[[#This Row],[BT_AT_vor]],tbl_BT[Datum],"&lt;"&amp;tbl_BT[[#This Row],[BT_AT_nach]],tbl_BT[Ist_AT],TRUE),"")</f>
        <v>0</v>
      </c>
      <c r="N329" t="b">
        <f>AND(tbl_BT[[#This Row],[Ist_BT_Prüfung]],tbl_BT[[#This Row],[BT_AT_Anzahl]]&gt;0)</f>
        <v>0</v>
      </c>
      <c r="O329" t="b">
        <f>AND(tbl_BT[[#This Row],[Ist_BT_Ergebnis]],tbl_BT[[#This Row],[Ist_AT]])</f>
        <v>0</v>
      </c>
    </row>
    <row r="330" spans="1:15" x14ac:dyDescent="0.3">
      <c r="A330" s="3">
        <v>45250</v>
      </c>
      <c r="B330">
        <f>WEEKDAY(tbl_BT[[#This Row],[Datum]],2)</f>
        <v>1</v>
      </c>
      <c r="C330" t="b">
        <f>COUNTIFS(tbl_FT[Datum],tbl_BT[[#This Row],[Datum]])&gt;0</f>
        <v>0</v>
      </c>
      <c r="D330" t="str">
        <f>IF(tbl_BT[[#This Row],[Ist_FT]],INDEX(tbl_FT[Bezeichner],MATCH(tbl_BT[[#This Row],[Datum]],tbl_FT[Datum],0)),"")</f>
        <v/>
      </c>
      <c r="E330" s="6" t="b">
        <f>AND(tbl_BT[[#This Row],[Wochentag]]&lt;=5,NOT(tbl_BT[[#This Row],[Ist_FT]]))</f>
        <v>1</v>
      </c>
      <c r="F330" s="6" t="b">
        <f>NOT(tbl_BT[[#This Row],[Ist_AT]])</f>
        <v>0</v>
      </c>
      <c r="G330" s="3">
        <f>IF(tbl_BT[[#This Row],[Ist_AT]],IFERROR(_xlfn.AGGREGATE(14,6,tbl_BT[Datum]/((tbl_BT[Datum]&lt;tbl_BT[[#This Row],[Datum]])*tbl_BT[Ist_Frei]),1),""),"")</f>
        <v>45249</v>
      </c>
      <c r="H330" s="3">
        <f>IF(tbl_BT[[#This Row],[Ist_AT]],IFERROR(_xlfn.AGGREGATE(15,6,tbl_BT[Datum]/((tbl_BT[Datum]&gt;tbl_BT[[#This Row],[Datum]])*tbl_BT[Ist_Frei]),1),""),"")</f>
        <v>45252</v>
      </c>
      <c r="I330" s="7">
        <f>IFERROR(tbl_BT[[#This Row],[AT_frei_nach]]-tbl_BT[[#This Row],[AT_frei_vor]]-1,"")</f>
        <v>2</v>
      </c>
      <c r="J330" t="b">
        <f>OR(tbl_BT[[#This Row],[Ist_Frei]],tbl_BT[[#This Row],[AT_Anzahl]]=1)</f>
        <v>0</v>
      </c>
      <c r="K330" s="1" t="str">
        <f>IF(tbl_BT[[#This Row],[Ist_BT_Prüfung]],IFERROR(_xlfn.AGGREGATE(14,6,tbl_BT[Datum]/((tbl_BT[Datum]&lt;tbl_BT[[#This Row],[Datum]])*NOT(tbl_BT[Ist_BT_Prüfung])),1),""),"")</f>
        <v/>
      </c>
      <c r="L330" s="1" t="str">
        <f>IF(tbl_BT[[#This Row],[Ist_BT_Prüfung]],IFERROR(_xlfn.AGGREGATE(15,6,tbl_BT[Datum]/((tbl_BT[Datum]&gt;tbl_BT[[#This Row],[Datum]])*NOT(tbl_BT[Ist_BT_Prüfung])),1),""),"")</f>
        <v/>
      </c>
      <c r="M330" s="2" t="str">
        <f>IF(tbl_BT[[#This Row],[Ist_BT_Prüfung]],COUNTIFS(tbl_BT[Datum],"&gt;"&amp;tbl_BT[[#This Row],[BT_AT_vor]],tbl_BT[Datum],"&lt;"&amp;tbl_BT[[#This Row],[BT_AT_nach]],tbl_BT[Ist_AT],TRUE),"")</f>
        <v/>
      </c>
      <c r="N330" t="b">
        <f>AND(tbl_BT[[#This Row],[Ist_BT_Prüfung]],tbl_BT[[#This Row],[BT_AT_Anzahl]]&gt;0)</f>
        <v>0</v>
      </c>
      <c r="O330" t="b">
        <f>AND(tbl_BT[[#This Row],[Ist_BT_Ergebnis]],tbl_BT[[#This Row],[Ist_AT]])</f>
        <v>0</v>
      </c>
    </row>
    <row r="331" spans="1:15" x14ac:dyDescent="0.3">
      <c r="A331" s="3">
        <v>45251</v>
      </c>
      <c r="B331">
        <f>WEEKDAY(tbl_BT[[#This Row],[Datum]],2)</f>
        <v>2</v>
      </c>
      <c r="C331" t="b">
        <f>COUNTIFS(tbl_FT[Datum],tbl_BT[[#This Row],[Datum]])&gt;0</f>
        <v>0</v>
      </c>
      <c r="D331" t="str">
        <f>IF(tbl_BT[[#This Row],[Ist_FT]],INDEX(tbl_FT[Bezeichner],MATCH(tbl_BT[[#This Row],[Datum]],tbl_FT[Datum],0)),"")</f>
        <v/>
      </c>
      <c r="E331" s="6" t="b">
        <f>AND(tbl_BT[[#This Row],[Wochentag]]&lt;=5,NOT(tbl_BT[[#This Row],[Ist_FT]]))</f>
        <v>1</v>
      </c>
      <c r="F331" s="6" t="b">
        <f>NOT(tbl_BT[[#This Row],[Ist_AT]])</f>
        <v>0</v>
      </c>
      <c r="G331" s="3">
        <f>IF(tbl_BT[[#This Row],[Ist_AT]],IFERROR(_xlfn.AGGREGATE(14,6,tbl_BT[Datum]/((tbl_BT[Datum]&lt;tbl_BT[[#This Row],[Datum]])*tbl_BT[Ist_Frei]),1),""),"")</f>
        <v>45249</v>
      </c>
      <c r="H331" s="3">
        <f>IF(tbl_BT[[#This Row],[Ist_AT]],IFERROR(_xlfn.AGGREGATE(15,6,tbl_BT[Datum]/((tbl_BT[Datum]&gt;tbl_BT[[#This Row],[Datum]])*tbl_BT[Ist_Frei]),1),""),"")</f>
        <v>45252</v>
      </c>
      <c r="I331" s="7">
        <f>IFERROR(tbl_BT[[#This Row],[AT_frei_nach]]-tbl_BT[[#This Row],[AT_frei_vor]]-1,"")</f>
        <v>2</v>
      </c>
      <c r="J331" t="b">
        <f>OR(tbl_BT[[#This Row],[Ist_Frei]],tbl_BT[[#This Row],[AT_Anzahl]]=1)</f>
        <v>0</v>
      </c>
      <c r="K331" s="1" t="str">
        <f>IF(tbl_BT[[#This Row],[Ist_BT_Prüfung]],IFERROR(_xlfn.AGGREGATE(14,6,tbl_BT[Datum]/((tbl_BT[Datum]&lt;tbl_BT[[#This Row],[Datum]])*NOT(tbl_BT[Ist_BT_Prüfung])),1),""),"")</f>
        <v/>
      </c>
      <c r="L331" s="1" t="str">
        <f>IF(tbl_BT[[#This Row],[Ist_BT_Prüfung]],IFERROR(_xlfn.AGGREGATE(15,6,tbl_BT[Datum]/((tbl_BT[Datum]&gt;tbl_BT[[#This Row],[Datum]])*NOT(tbl_BT[Ist_BT_Prüfung])),1),""),"")</f>
        <v/>
      </c>
      <c r="M331" s="2" t="str">
        <f>IF(tbl_BT[[#This Row],[Ist_BT_Prüfung]],COUNTIFS(tbl_BT[Datum],"&gt;"&amp;tbl_BT[[#This Row],[BT_AT_vor]],tbl_BT[Datum],"&lt;"&amp;tbl_BT[[#This Row],[BT_AT_nach]],tbl_BT[Ist_AT],TRUE),"")</f>
        <v/>
      </c>
      <c r="N331" t="b">
        <f>AND(tbl_BT[[#This Row],[Ist_BT_Prüfung]],tbl_BT[[#This Row],[BT_AT_Anzahl]]&gt;0)</f>
        <v>0</v>
      </c>
      <c r="O331" t="b">
        <f>AND(tbl_BT[[#This Row],[Ist_BT_Ergebnis]],tbl_BT[[#This Row],[Ist_AT]])</f>
        <v>0</v>
      </c>
    </row>
    <row r="332" spans="1:15" x14ac:dyDescent="0.3">
      <c r="A332" s="3">
        <v>45252</v>
      </c>
      <c r="B332">
        <f>WEEKDAY(tbl_BT[[#This Row],[Datum]],2)</f>
        <v>3</v>
      </c>
      <c r="C332" t="b">
        <f>COUNTIFS(tbl_FT[Datum],tbl_BT[[#This Row],[Datum]])&gt;0</f>
        <v>1</v>
      </c>
      <c r="D332" t="str">
        <f>IF(tbl_BT[[#This Row],[Ist_FT]],INDEX(tbl_FT[Bezeichner],MATCH(tbl_BT[[#This Row],[Datum]],tbl_FT[Datum],0)),"")</f>
        <v>Buß- und Bettag</v>
      </c>
      <c r="E332" s="6" t="b">
        <f>AND(tbl_BT[[#This Row],[Wochentag]]&lt;=5,NOT(tbl_BT[[#This Row],[Ist_FT]]))</f>
        <v>0</v>
      </c>
      <c r="F332" s="6" t="b">
        <f>NOT(tbl_BT[[#This Row],[Ist_AT]])</f>
        <v>1</v>
      </c>
      <c r="G332" s="3" t="str">
        <f>IF(tbl_BT[[#This Row],[Ist_AT]],IFERROR(_xlfn.AGGREGATE(14,6,tbl_BT[Datum]/((tbl_BT[Datum]&lt;tbl_BT[[#This Row],[Datum]])*tbl_BT[Ist_Frei]),1),""),"")</f>
        <v/>
      </c>
      <c r="H332" s="3" t="str">
        <f>IF(tbl_BT[[#This Row],[Ist_AT]],IFERROR(_xlfn.AGGREGATE(15,6,tbl_BT[Datum]/((tbl_BT[Datum]&gt;tbl_BT[[#This Row],[Datum]])*tbl_BT[Ist_Frei]),1),""),"")</f>
        <v/>
      </c>
      <c r="I332" s="7" t="str">
        <f>IFERROR(tbl_BT[[#This Row],[AT_frei_nach]]-tbl_BT[[#This Row],[AT_frei_vor]]-1,"")</f>
        <v/>
      </c>
      <c r="J332" t="b">
        <f>OR(tbl_BT[[#This Row],[Ist_Frei]],tbl_BT[[#This Row],[AT_Anzahl]]=1)</f>
        <v>1</v>
      </c>
      <c r="K332" s="1">
        <f>IF(tbl_BT[[#This Row],[Ist_BT_Prüfung]],IFERROR(_xlfn.AGGREGATE(14,6,tbl_BT[Datum]/((tbl_BT[Datum]&lt;tbl_BT[[#This Row],[Datum]])*NOT(tbl_BT[Ist_BT_Prüfung])),1),""),"")</f>
        <v>45251</v>
      </c>
      <c r="L332" s="1">
        <f>IF(tbl_BT[[#This Row],[Ist_BT_Prüfung]],IFERROR(_xlfn.AGGREGATE(15,6,tbl_BT[Datum]/((tbl_BT[Datum]&gt;tbl_BT[[#This Row],[Datum]])*NOT(tbl_BT[Ist_BT_Prüfung])),1),""),"")</f>
        <v>45253</v>
      </c>
      <c r="M332" s="2">
        <f>IF(tbl_BT[[#This Row],[Ist_BT_Prüfung]],COUNTIFS(tbl_BT[Datum],"&gt;"&amp;tbl_BT[[#This Row],[BT_AT_vor]],tbl_BT[Datum],"&lt;"&amp;tbl_BT[[#This Row],[BT_AT_nach]],tbl_BT[Ist_AT],TRUE),"")</f>
        <v>0</v>
      </c>
      <c r="N332" t="b">
        <f>AND(tbl_BT[[#This Row],[Ist_BT_Prüfung]],tbl_BT[[#This Row],[BT_AT_Anzahl]]&gt;0)</f>
        <v>0</v>
      </c>
      <c r="O332" t="b">
        <f>AND(tbl_BT[[#This Row],[Ist_BT_Ergebnis]],tbl_BT[[#This Row],[Ist_AT]])</f>
        <v>0</v>
      </c>
    </row>
    <row r="333" spans="1:15" x14ac:dyDescent="0.3">
      <c r="A333" s="3">
        <v>45253</v>
      </c>
      <c r="B333">
        <f>WEEKDAY(tbl_BT[[#This Row],[Datum]],2)</f>
        <v>4</v>
      </c>
      <c r="C333" t="b">
        <f>COUNTIFS(tbl_FT[Datum],tbl_BT[[#This Row],[Datum]])&gt;0</f>
        <v>0</v>
      </c>
      <c r="D333" t="str">
        <f>IF(tbl_BT[[#This Row],[Ist_FT]],INDEX(tbl_FT[Bezeichner],MATCH(tbl_BT[[#This Row],[Datum]],tbl_FT[Datum],0)),"")</f>
        <v/>
      </c>
      <c r="E333" s="6" t="b">
        <f>AND(tbl_BT[[#This Row],[Wochentag]]&lt;=5,NOT(tbl_BT[[#This Row],[Ist_FT]]))</f>
        <v>1</v>
      </c>
      <c r="F333" s="6" t="b">
        <f>NOT(tbl_BT[[#This Row],[Ist_AT]])</f>
        <v>0</v>
      </c>
      <c r="G333" s="3">
        <f>IF(tbl_BT[[#This Row],[Ist_AT]],IFERROR(_xlfn.AGGREGATE(14,6,tbl_BT[Datum]/((tbl_BT[Datum]&lt;tbl_BT[[#This Row],[Datum]])*tbl_BT[Ist_Frei]),1),""),"")</f>
        <v>45252</v>
      </c>
      <c r="H333" s="3">
        <f>IF(tbl_BT[[#This Row],[Ist_AT]],IFERROR(_xlfn.AGGREGATE(15,6,tbl_BT[Datum]/((tbl_BT[Datum]&gt;tbl_BT[[#This Row],[Datum]])*tbl_BT[Ist_Frei]),1),""),"")</f>
        <v>45255</v>
      </c>
      <c r="I333" s="7">
        <f>IFERROR(tbl_BT[[#This Row],[AT_frei_nach]]-tbl_BT[[#This Row],[AT_frei_vor]]-1,"")</f>
        <v>2</v>
      </c>
      <c r="J333" t="b">
        <f>OR(tbl_BT[[#This Row],[Ist_Frei]],tbl_BT[[#This Row],[AT_Anzahl]]=1)</f>
        <v>0</v>
      </c>
      <c r="K333" s="1" t="str">
        <f>IF(tbl_BT[[#This Row],[Ist_BT_Prüfung]],IFERROR(_xlfn.AGGREGATE(14,6,tbl_BT[Datum]/((tbl_BT[Datum]&lt;tbl_BT[[#This Row],[Datum]])*NOT(tbl_BT[Ist_BT_Prüfung])),1),""),"")</f>
        <v/>
      </c>
      <c r="L333" s="1" t="str">
        <f>IF(tbl_BT[[#This Row],[Ist_BT_Prüfung]],IFERROR(_xlfn.AGGREGATE(15,6,tbl_BT[Datum]/((tbl_BT[Datum]&gt;tbl_BT[[#This Row],[Datum]])*NOT(tbl_BT[Ist_BT_Prüfung])),1),""),"")</f>
        <v/>
      </c>
      <c r="M333" s="2" t="str">
        <f>IF(tbl_BT[[#This Row],[Ist_BT_Prüfung]],COUNTIFS(tbl_BT[Datum],"&gt;"&amp;tbl_BT[[#This Row],[BT_AT_vor]],tbl_BT[Datum],"&lt;"&amp;tbl_BT[[#This Row],[BT_AT_nach]],tbl_BT[Ist_AT],TRUE),"")</f>
        <v/>
      </c>
      <c r="N333" t="b">
        <f>AND(tbl_BT[[#This Row],[Ist_BT_Prüfung]],tbl_BT[[#This Row],[BT_AT_Anzahl]]&gt;0)</f>
        <v>0</v>
      </c>
      <c r="O333" t="b">
        <f>AND(tbl_BT[[#This Row],[Ist_BT_Ergebnis]],tbl_BT[[#This Row],[Ist_AT]])</f>
        <v>0</v>
      </c>
    </row>
    <row r="334" spans="1:15" x14ac:dyDescent="0.3">
      <c r="A334" s="3">
        <v>45254</v>
      </c>
      <c r="B334">
        <f>WEEKDAY(tbl_BT[[#This Row],[Datum]],2)</f>
        <v>5</v>
      </c>
      <c r="C334" t="b">
        <f>COUNTIFS(tbl_FT[Datum],tbl_BT[[#This Row],[Datum]])&gt;0</f>
        <v>0</v>
      </c>
      <c r="D334" t="str">
        <f>IF(tbl_BT[[#This Row],[Ist_FT]],INDEX(tbl_FT[Bezeichner],MATCH(tbl_BT[[#This Row],[Datum]],tbl_FT[Datum],0)),"")</f>
        <v/>
      </c>
      <c r="E334" s="6" t="b">
        <f>AND(tbl_BT[[#This Row],[Wochentag]]&lt;=5,NOT(tbl_BT[[#This Row],[Ist_FT]]))</f>
        <v>1</v>
      </c>
      <c r="F334" s="6" t="b">
        <f>NOT(tbl_BT[[#This Row],[Ist_AT]])</f>
        <v>0</v>
      </c>
      <c r="G334" s="3">
        <f>IF(tbl_BT[[#This Row],[Ist_AT]],IFERROR(_xlfn.AGGREGATE(14,6,tbl_BT[Datum]/((tbl_BT[Datum]&lt;tbl_BT[[#This Row],[Datum]])*tbl_BT[Ist_Frei]),1),""),"")</f>
        <v>45252</v>
      </c>
      <c r="H334" s="3">
        <f>IF(tbl_BT[[#This Row],[Ist_AT]],IFERROR(_xlfn.AGGREGATE(15,6,tbl_BT[Datum]/((tbl_BT[Datum]&gt;tbl_BT[[#This Row],[Datum]])*tbl_BT[Ist_Frei]),1),""),"")</f>
        <v>45255</v>
      </c>
      <c r="I334" s="7">
        <f>IFERROR(tbl_BT[[#This Row],[AT_frei_nach]]-tbl_BT[[#This Row],[AT_frei_vor]]-1,"")</f>
        <v>2</v>
      </c>
      <c r="J334" t="b">
        <f>OR(tbl_BT[[#This Row],[Ist_Frei]],tbl_BT[[#This Row],[AT_Anzahl]]=1)</f>
        <v>0</v>
      </c>
      <c r="K334" s="1" t="str">
        <f>IF(tbl_BT[[#This Row],[Ist_BT_Prüfung]],IFERROR(_xlfn.AGGREGATE(14,6,tbl_BT[Datum]/((tbl_BT[Datum]&lt;tbl_BT[[#This Row],[Datum]])*NOT(tbl_BT[Ist_BT_Prüfung])),1),""),"")</f>
        <v/>
      </c>
      <c r="L334" s="1" t="str">
        <f>IF(tbl_BT[[#This Row],[Ist_BT_Prüfung]],IFERROR(_xlfn.AGGREGATE(15,6,tbl_BT[Datum]/((tbl_BT[Datum]&gt;tbl_BT[[#This Row],[Datum]])*NOT(tbl_BT[Ist_BT_Prüfung])),1),""),"")</f>
        <v/>
      </c>
      <c r="M334" s="2" t="str">
        <f>IF(tbl_BT[[#This Row],[Ist_BT_Prüfung]],COUNTIFS(tbl_BT[Datum],"&gt;"&amp;tbl_BT[[#This Row],[BT_AT_vor]],tbl_BT[Datum],"&lt;"&amp;tbl_BT[[#This Row],[BT_AT_nach]],tbl_BT[Ist_AT],TRUE),"")</f>
        <v/>
      </c>
      <c r="N334" t="b">
        <f>AND(tbl_BT[[#This Row],[Ist_BT_Prüfung]],tbl_BT[[#This Row],[BT_AT_Anzahl]]&gt;0)</f>
        <v>0</v>
      </c>
      <c r="O334" t="b">
        <f>AND(tbl_BT[[#This Row],[Ist_BT_Ergebnis]],tbl_BT[[#This Row],[Ist_AT]])</f>
        <v>0</v>
      </c>
    </row>
    <row r="335" spans="1:15" x14ac:dyDescent="0.3">
      <c r="A335" s="3">
        <v>45255</v>
      </c>
      <c r="B335">
        <f>WEEKDAY(tbl_BT[[#This Row],[Datum]],2)</f>
        <v>6</v>
      </c>
      <c r="C335" t="b">
        <f>COUNTIFS(tbl_FT[Datum],tbl_BT[[#This Row],[Datum]])&gt;0</f>
        <v>0</v>
      </c>
      <c r="D335" t="str">
        <f>IF(tbl_BT[[#This Row],[Ist_FT]],INDEX(tbl_FT[Bezeichner],MATCH(tbl_BT[[#This Row],[Datum]],tbl_FT[Datum],0)),"")</f>
        <v/>
      </c>
      <c r="E335" s="6" t="b">
        <f>AND(tbl_BT[[#This Row],[Wochentag]]&lt;=5,NOT(tbl_BT[[#This Row],[Ist_FT]]))</f>
        <v>0</v>
      </c>
      <c r="F335" s="6" t="b">
        <f>NOT(tbl_BT[[#This Row],[Ist_AT]])</f>
        <v>1</v>
      </c>
      <c r="G335" s="3" t="str">
        <f>IF(tbl_BT[[#This Row],[Ist_AT]],IFERROR(_xlfn.AGGREGATE(14,6,tbl_BT[Datum]/((tbl_BT[Datum]&lt;tbl_BT[[#This Row],[Datum]])*tbl_BT[Ist_Frei]),1),""),"")</f>
        <v/>
      </c>
      <c r="H335" s="3" t="str">
        <f>IF(tbl_BT[[#This Row],[Ist_AT]],IFERROR(_xlfn.AGGREGATE(15,6,tbl_BT[Datum]/((tbl_BT[Datum]&gt;tbl_BT[[#This Row],[Datum]])*tbl_BT[Ist_Frei]),1),""),"")</f>
        <v/>
      </c>
      <c r="I335" s="7" t="str">
        <f>IFERROR(tbl_BT[[#This Row],[AT_frei_nach]]-tbl_BT[[#This Row],[AT_frei_vor]]-1,"")</f>
        <v/>
      </c>
      <c r="J335" t="b">
        <f>OR(tbl_BT[[#This Row],[Ist_Frei]],tbl_BT[[#This Row],[AT_Anzahl]]=1)</f>
        <v>1</v>
      </c>
      <c r="K335" s="1">
        <f>IF(tbl_BT[[#This Row],[Ist_BT_Prüfung]],IFERROR(_xlfn.AGGREGATE(14,6,tbl_BT[Datum]/((tbl_BT[Datum]&lt;tbl_BT[[#This Row],[Datum]])*NOT(tbl_BT[Ist_BT_Prüfung])),1),""),"")</f>
        <v>45254</v>
      </c>
      <c r="L335" s="1">
        <f>IF(tbl_BT[[#This Row],[Ist_BT_Prüfung]],IFERROR(_xlfn.AGGREGATE(15,6,tbl_BT[Datum]/((tbl_BT[Datum]&gt;tbl_BT[[#This Row],[Datum]])*NOT(tbl_BT[Ist_BT_Prüfung])),1),""),"")</f>
        <v>45257</v>
      </c>
      <c r="M335" s="2">
        <f>IF(tbl_BT[[#This Row],[Ist_BT_Prüfung]],COUNTIFS(tbl_BT[Datum],"&gt;"&amp;tbl_BT[[#This Row],[BT_AT_vor]],tbl_BT[Datum],"&lt;"&amp;tbl_BT[[#This Row],[BT_AT_nach]],tbl_BT[Ist_AT],TRUE),"")</f>
        <v>0</v>
      </c>
      <c r="N335" t="b">
        <f>AND(tbl_BT[[#This Row],[Ist_BT_Prüfung]],tbl_BT[[#This Row],[BT_AT_Anzahl]]&gt;0)</f>
        <v>0</v>
      </c>
      <c r="O335" t="b">
        <f>AND(tbl_BT[[#This Row],[Ist_BT_Ergebnis]],tbl_BT[[#This Row],[Ist_AT]])</f>
        <v>0</v>
      </c>
    </row>
    <row r="336" spans="1:15" x14ac:dyDescent="0.3">
      <c r="A336" s="3">
        <v>45256</v>
      </c>
      <c r="B336">
        <f>WEEKDAY(tbl_BT[[#This Row],[Datum]],2)</f>
        <v>7</v>
      </c>
      <c r="C336" t="b">
        <f>COUNTIFS(tbl_FT[Datum],tbl_BT[[#This Row],[Datum]])&gt;0</f>
        <v>0</v>
      </c>
      <c r="D336" t="str">
        <f>IF(tbl_BT[[#This Row],[Ist_FT]],INDEX(tbl_FT[Bezeichner],MATCH(tbl_BT[[#This Row],[Datum]],tbl_FT[Datum],0)),"")</f>
        <v/>
      </c>
      <c r="E336" s="6" t="b">
        <f>AND(tbl_BT[[#This Row],[Wochentag]]&lt;=5,NOT(tbl_BT[[#This Row],[Ist_FT]]))</f>
        <v>0</v>
      </c>
      <c r="F336" s="6" t="b">
        <f>NOT(tbl_BT[[#This Row],[Ist_AT]])</f>
        <v>1</v>
      </c>
      <c r="G336" s="3" t="str">
        <f>IF(tbl_BT[[#This Row],[Ist_AT]],IFERROR(_xlfn.AGGREGATE(14,6,tbl_BT[Datum]/((tbl_BT[Datum]&lt;tbl_BT[[#This Row],[Datum]])*tbl_BT[Ist_Frei]),1),""),"")</f>
        <v/>
      </c>
      <c r="H336" s="3" t="str">
        <f>IF(tbl_BT[[#This Row],[Ist_AT]],IFERROR(_xlfn.AGGREGATE(15,6,tbl_BT[Datum]/((tbl_BT[Datum]&gt;tbl_BT[[#This Row],[Datum]])*tbl_BT[Ist_Frei]),1),""),"")</f>
        <v/>
      </c>
      <c r="I336" s="7" t="str">
        <f>IFERROR(tbl_BT[[#This Row],[AT_frei_nach]]-tbl_BT[[#This Row],[AT_frei_vor]]-1,"")</f>
        <v/>
      </c>
      <c r="J336" t="b">
        <f>OR(tbl_BT[[#This Row],[Ist_Frei]],tbl_BT[[#This Row],[AT_Anzahl]]=1)</f>
        <v>1</v>
      </c>
      <c r="K336" s="1">
        <f>IF(tbl_BT[[#This Row],[Ist_BT_Prüfung]],IFERROR(_xlfn.AGGREGATE(14,6,tbl_BT[Datum]/((tbl_BT[Datum]&lt;tbl_BT[[#This Row],[Datum]])*NOT(tbl_BT[Ist_BT_Prüfung])),1),""),"")</f>
        <v>45254</v>
      </c>
      <c r="L336" s="1">
        <f>IF(tbl_BT[[#This Row],[Ist_BT_Prüfung]],IFERROR(_xlfn.AGGREGATE(15,6,tbl_BT[Datum]/((tbl_BT[Datum]&gt;tbl_BT[[#This Row],[Datum]])*NOT(tbl_BT[Ist_BT_Prüfung])),1),""),"")</f>
        <v>45257</v>
      </c>
      <c r="M336" s="2">
        <f>IF(tbl_BT[[#This Row],[Ist_BT_Prüfung]],COUNTIFS(tbl_BT[Datum],"&gt;"&amp;tbl_BT[[#This Row],[BT_AT_vor]],tbl_BT[Datum],"&lt;"&amp;tbl_BT[[#This Row],[BT_AT_nach]],tbl_BT[Ist_AT],TRUE),"")</f>
        <v>0</v>
      </c>
      <c r="N336" t="b">
        <f>AND(tbl_BT[[#This Row],[Ist_BT_Prüfung]],tbl_BT[[#This Row],[BT_AT_Anzahl]]&gt;0)</f>
        <v>0</v>
      </c>
      <c r="O336" t="b">
        <f>AND(tbl_BT[[#This Row],[Ist_BT_Ergebnis]],tbl_BT[[#This Row],[Ist_AT]])</f>
        <v>0</v>
      </c>
    </row>
    <row r="337" spans="1:15" x14ac:dyDescent="0.3">
      <c r="A337" s="3">
        <v>45257</v>
      </c>
      <c r="B337">
        <f>WEEKDAY(tbl_BT[[#This Row],[Datum]],2)</f>
        <v>1</v>
      </c>
      <c r="C337" t="b">
        <f>COUNTIFS(tbl_FT[Datum],tbl_BT[[#This Row],[Datum]])&gt;0</f>
        <v>0</v>
      </c>
      <c r="D337" t="str">
        <f>IF(tbl_BT[[#This Row],[Ist_FT]],INDEX(tbl_FT[Bezeichner],MATCH(tbl_BT[[#This Row],[Datum]],tbl_FT[Datum],0)),"")</f>
        <v/>
      </c>
      <c r="E337" s="6" t="b">
        <f>AND(tbl_BT[[#This Row],[Wochentag]]&lt;=5,NOT(tbl_BT[[#This Row],[Ist_FT]]))</f>
        <v>1</v>
      </c>
      <c r="F337" s="6" t="b">
        <f>NOT(tbl_BT[[#This Row],[Ist_AT]])</f>
        <v>0</v>
      </c>
      <c r="G337" s="3">
        <f>IF(tbl_BT[[#This Row],[Ist_AT]],IFERROR(_xlfn.AGGREGATE(14,6,tbl_BT[Datum]/((tbl_BT[Datum]&lt;tbl_BT[[#This Row],[Datum]])*tbl_BT[Ist_Frei]),1),""),"")</f>
        <v>45256</v>
      </c>
      <c r="H337" s="3">
        <f>IF(tbl_BT[[#This Row],[Ist_AT]],IFERROR(_xlfn.AGGREGATE(15,6,tbl_BT[Datum]/((tbl_BT[Datum]&gt;tbl_BT[[#This Row],[Datum]])*tbl_BT[Ist_Frei]),1),""),"")</f>
        <v>45262</v>
      </c>
      <c r="I337" s="7">
        <f>IFERROR(tbl_BT[[#This Row],[AT_frei_nach]]-tbl_BT[[#This Row],[AT_frei_vor]]-1,"")</f>
        <v>5</v>
      </c>
      <c r="J337" t="b">
        <f>OR(tbl_BT[[#This Row],[Ist_Frei]],tbl_BT[[#This Row],[AT_Anzahl]]=1)</f>
        <v>0</v>
      </c>
      <c r="K337" s="1" t="str">
        <f>IF(tbl_BT[[#This Row],[Ist_BT_Prüfung]],IFERROR(_xlfn.AGGREGATE(14,6,tbl_BT[Datum]/((tbl_BT[Datum]&lt;tbl_BT[[#This Row],[Datum]])*NOT(tbl_BT[Ist_BT_Prüfung])),1),""),"")</f>
        <v/>
      </c>
      <c r="L337" s="1" t="str">
        <f>IF(tbl_BT[[#This Row],[Ist_BT_Prüfung]],IFERROR(_xlfn.AGGREGATE(15,6,tbl_BT[Datum]/((tbl_BT[Datum]&gt;tbl_BT[[#This Row],[Datum]])*NOT(tbl_BT[Ist_BT_Prüfung])),1),""),"")</f>
        <v/>
      </c>
      <c r="M337" s="2" t="str">
        <f>IF(tbl_BT[[#This Row],[Ist_BT_Prüfung]],COUNTIFS(tbl_BT[Datum],"&gt;"&amp;tbl_BT[[#This Row],[BT_AT_vor]],tbl_BT[Datum],"&lt;"&amp;tbl_BT[[#This Row],[BT_AT_nach]],tbl_BT[Ist_AT],TRUE),"")</f>
        <v/>
      </c>
      <c r="N337" t="b">
        <f>AND(tbl_BT[[#This Row],[Ist_BT_Prüfung]],tbl_BT[[#This Row],[BT_AT_Anzahl]]&gt;0)</f>
        <v>0</v>
      </c>
      <c r="O337" t="b">
        <f>AND(tbl_BT[[#This Row],[Ist_BT_Ergebnis]],tbl_BT[[#This Row],[Ist_AT]])</f>
        <v>0</v>
      </c>
    </row>
    <row r="338" spans="1:15" x14ac:dyDescent="0.3">
      <c r="A338" s="3">
        <v>45258</v>
      </c>
      <c r="B338">
        <f>WEEKDAY(tbl_BT[[#This Row],[Datum]],2)</f>
        <v>2</v>
      </c>
      <c r="C338" t="b">
        <f>COUNTIFS(tbl_FT[Datum],tbl_BT[[#This Row],[Datum]])&gt;0</f>
        <v>0</v>
      </c>
      <c r="D338" t="str">
        <f>IF(tbl_BT[[#This Row],[Ist_FT]],INDEX(tbl_FT[Bezeichner],MATCH(tbl_BT[[#This Row],[Datum]],tbl_FT[Datum],0)),"")</f>
        <v/>
      </c>
      <c r="E338" s="6" t="b">
        <f>AND(tbl_BT[[#This Row],[Wochentag]]&lt;=5,NOT(tbl_BT[[#This Row],[Ist_FT]]))</f>
        <v>1</v>
      </c>
      <c r="F338" s="6" t="b">
        <f>NOT(tbl_BT[[#This Row],[Ist_AT]])</f>
        <v>0</v>
      </c>
      <c r="G338" s="3">
        <f>IF(tbl_BT[[#This Row],[Ist_AT]],IFERROR(_xlfn.AGGREGATE(14,6,tbl_BT[Datum]/((tbl_BT[Datum]&lt;tbl_BT[[#This Row],[Datum]])*tbl_BT[Ist_Frei]),1),""),"")</f>
        <v>45256</v>
      </c>
      <c r="H338" s="3">
        <f>IF(tbl_BT[[#This Row],[Ist_AT]],IFERROR(_xlfn.AGGREGATE(15,6,tbl_BT[Datum]/((tbl_BT[Datum]&gt;tbl_BT[[#This Row],[Datum]])*tbl_BT[Ist_Frei]),1),""),"")</f>
        <v>45262</v>
      </c>
      <c r="I338" s="7">
        <f>IFERROR(tbl_BT[[#This Row],[AT_frei_nach]]-tbl_BT[[#This Row],[AT_frei_vor]]-1,"")</f>
        <v>5</v>
      </c>
      <c r="J338" t="b">
        <f>OR(tbl_BT[[#This Row],[Ist_Frei]],tbl_BT[[#This Row],[AT_Anzahl]]=1)</f>
        <v>0</v>
      </c>
      <c r="K338" s="1" t="str">
        <f>IF(tbl_BT[[#This Row],[Ist_BT_Prüfung]],IFERROR(_xlfn.AGGREGATE(14,6,tbl_BT[Datum]/((tbl_BT[Datum]&lt;tbl_BT[[#This Row],[Datum]])*NOT(tbl_BT[Ist_BT_Prüfung])),1),""),"")</f>
        <v/>
      </c>
      <c r="L338" s="1" t="str">
        <f>IF(tbl_BT[[#This Row],[Ist_BT_Prüfung]],IFERROR(_xlfn.AGGREGATE(15,6,tbl_BT[Datum]/((tbl_BT[Datum]&gt;tbl_BT[[#This Row],[Datum]])*NOT(tbl_BT[Ist_BT_Prüfung])),1),""),"")</f>
        <v/>
      </c>
      <c r="M338" s="2" t="str">
        <f>IF(tbl_BT[[#This Row],[Ist_BT_Prüfung]],COUNTIFS(tbl_BT[Datum],"&gt;"&amp;tbl_BT[[#This Row],[BT_AT_vor]],tbl_BT[Datum],"&lt;"&amp;tbl_BT[[#This Row],[BT_AT_nach]],tbl_BT[Ist_AT],TRUE),"")</f>
        <v/>
      </c>
      <c r="N338" t="b">
        <f>AND(tbl_BT[[#This Row],[Ist_BT_Prüfung]],tbl_BT[[#This Row],[BT_AT_Anzahl]]&gt;0)</f>
        <v>0</v>
      </c>
      <c r="O338" t="b">
        <f>AND(tbl_BT[[#This Row],[Ist_BT_Ergebnis]],tbl_BT[[#This Row],[Ist_AT]])</f>
        <v>0</v>
      </c>
    </row>
    <row r="339" spans="1:15" x14ac:dyDescent="0.3">
      <c r="A339" s="3">
        <v>45259</v>
      </c>
      <c r="B339">
        <f>WEEKDAY(tbl_BT[[#This Row],[Datum]],2)</f>
        <v>3</v>
      </c>
      <c r="C339" t="b">
        <f>COUNTIFS(tbl_FT[Datum],tbl_BT[[#This Row],[Datum]])&gt;0</f>
        <v>0</v>
      </c>
      <c r="D339" t="str">
        <f>IF(tbl_BT[[#This Row],[Ist_FT]],INDEX(tbl_FT[Bezeichner],MATCH(tbl_BT[[#This Row],[Datum]],tbl_FT[Datum],0)),"")</f>
        <v/>
      </c>
      <c r="E339" s="6" t="b">
        <f>AND(tbl_BT[[#This Row],[Wochentag]]&lt;=5,NOT(tbl_BT[[#This Row],[Ist_FT]]))</f>
        <v>1</v>
      </c>
      <c r="F339" s="6" t="b">
        <f>NOT(tbl_BT[[#This Row],[Ist_AT]])</f>
        <v>0</v>
      </c>
      <c r="G339" s="3">
        <f>IF(tbl_BT[[#This Row],[Ist_AT]],IFERROR(_xlfn.AGGREGATE(14,6,tbl_BT[Datum]/((tbl_BT[Datum]&lt;tbl_BT[[#This Row],[Datum]])*tbl_BT[Ist_Frei]),1),""),"")</f>
        <v>45256</v>
      </c>
      <c r="H339" s="3">
        <f>IF(tbl_BT[[#This Row],[Ist_AT]],IFERROR(_xlfn.AGGREGATE(15,6,tbl_BT[Datum]/((tbl_BT[Datum]&gt;tbl_BT[[#This Row],[Datum]])*tbl_BT[Ist_Frei]),1),""),"")</f>
        <v>45262</v>
      </c>
      <c r="I339" s="7">
        <f>IFERROR(tbl_BT[[#This Row],[AT_frei_nach]]-tbl_BT[[#This Row],[AT_frei_vor]]-1,"")</f>
        <v>5</v>
      </c>
      <c r="J339" t="b">
        <f>OR(tbl_BT[[#This Row],[Ist_Frei]],tbl_BT[[#This Row],[AT_Anzahl]]=1)</f>
        <v>0</v>
      </c>
      <c r="K339" s="1" t="str">
        <f>IF(tbl_BT[[#This Row],[Ist_BT_Prüfung]],IFERROR(_xlfn.AGGREGATE(14,6,tbl_BT[Datum]/((tbl_BT[Datum]&lt;tbl_BT[[#This Row],[Datum]])*NOT(tbl_BT[Ist_BT_Prüfung])),1),""),"")</f>
        <v/>
      </c>
      <c r="L339" s="1" t="str">
        <f>IF(tbl_BT[[#This Row],[Ist_BT_Prüfung]],IFERROR(_xlfn.AGGREGATE(15,6,tbl_BT[Datum]/((tbl_BT[Datum]&gt;tbl_BT[[#This Row],[Datum]])*NOT(tbl_BT[Ist_BT_Prüfung])),1),""),"")</f>
        <v/>
      </c>
      <c r="M339" s="2" t="str">
        <f>IF(tbl_BT[[#This Row],[Ist_BT_Prüfung]],COUNTIFS(tbl_BT[Datum],"&gt;"&amp;tbl_BT[[#This Row],[BT_AT_vor]],tbl_BT[Datum],"&lt;"&amp;tbl_BT[[#This Row],[BT_AT_nach]],tbl_BT[Ist_AT],TRUE),"")</f>
        <v/>
      </c>
      <c r="N339" t="b">
        <f>AND(tbl_BT[[#This Row],[Ist_BT_Prüfung]],tbl_BT[[#This Row],[BT_AT_Anzahl]]&gt;0)</f>
        <v>0</v>
      </c>
      <c r="O339" t="b">
        <f>AND(tbl_BT[[#This Row],[Ist_BT_Ergebnis]],tbl_BT[[#This Row],[Ist_AT]])</f>
        <v>0</v>
      </c>
    </row>
    <row r="340" spans="1:15" x14ac:dyDescent="0.3">
      <c r="A340" s="3">
        <v>45260</v>
      </c>
      <c r="B340">
        <f>WEEKDAY(tbl_BT[[#This Row],[Datum]],2)</f>
        <v>4</v>
      </c>
      <c r="C340" t="b">
        <f>COUNTIFS(tbl_FT[Datum],tbl_BT[[#This Row],[Datum]])&gt;0</f>
        <v>0</v>
      </c>
      <c r="D340" t="str">
        <f>IF(tbl_BT[[#This Row],[Ist_FT]],INDEX(tbl_FT[Bezeichner],MATCH(tbl_BT[[#This Row],[Datum]],tbl_FT[Datum],0)),"")</f>
        <v/>
      </c>
      <c r="E340" s="6" t="b">
        <f>AND(tbl_BT[[#This Row],[Wochentag]]&lt;=5,NOT(tbl_BT[[#This Row],[Ist_FT]]))</f>
        <v>1</v>
      </c>
      <c r="F340" s="6" t="b">
        <f>NOT(tbl_BT[[#This Row],[Ist_AT]])</f>
        <v>0</v>
      </c>
      <c r="G340" s="3">
        <f>IF(tbl_BT[[#This Row],[Ist_AT]],IFERROR(_xlfn.AGGREGATE(14,6,tbl_BT[Datum]/((tbl_BT[Datum]&lt;tbl_BT[[#This Row],[Datum]])*tbl_BT[Ist_Frei]),1),""),"")</f>
        <v>45256</v>
      </c>
      <c r="H340" s="3">
        <f>IF(tbl_BT[[#This Row],[Ist_AT]],IFERROR(_xlfn.AGGREGATE(15,6,tbl_BT[Datum]/((tbl_BT[Datum]&gt;tbl_BT[[#This Row],[Datum]])*tbl_BT[Ist_Frei]),1),""),"")</f>
        <v>45262</v>
      </c>
      <c r="I340" s="7">
        <f>IFERROR(tbl_BT[[#This Row],[AT_frei_nach]]-tbl_BT[[#This Row],[AT_frei_vor]]-1,"")</f>
        <v>5</v>
      </c>
      <c r="J340" t="b">
        <f>OR(tbl_BT[[#This Row],[Ist_Frei]],tbl_BT[[#This Row],[AT_Anzahl]]=1)</f>
        <v>0</v>
      </c>
      <c r="K340" s="1" t="str">
        <f>IF(tbl_BT[[#This Row],[Ist_BT_Prüfung]],IFERROR(_xlfn.AGGREGATE(14,6,tbl_BT[Datum]/((tbl_BT[Datum]&lt;tbl_BT[[#This Row],[Datum]])*NOT(tbl_BT[Ist_BT_Prüfung])),1),""),"")</f>
        <v/>
      </c>
      <c r="L340" s="1" t="str">
        <f>IF(tbl_BT[[#This Row],[Ist_BT_Prüfung]],IFERROR(_xlfn.AGGREGATE(15,6,tbl_BT[Datum]/((tbl_BT[Datum]&gt;tbl_BT[[#This Row],[Datum]])*NOT(tbl_BT[Ist_BT_Prüfung])),1),""),"")</f>
        <v/>
      </c>
      <c r="M340" s="2" t="str">
        <f>IF(tbl_BT[[#This Row],[Ist_BT_Prüfung]],COUNTIFS(tbl_BT[Datum],"&gt;"&amp;tbl_BT[[#This Row],[BT_AT_vor]],tbl_BT[Datum],"&lt;"&amp;tbl_BT[[#This Row],[BT_AT_nach]],tbl_BT[Ist_AT],TRUE),"")</f>
        <v/>
      </c>
      <c r="N340" t="b">
        <f>AND(tbl_BT[[#This Row],[Ist_BT_Prüfung]],tbl_BT[[#This Row],[BT_AT_Anzahl]]&gt;0)</f>
        <v>0</v>
      </c>
      <c r="O340" t="b">
        <f>AND(tbl_BT[[#This Row],[Ist_BT_Ergebnis]],tbl_BT[[#This Row],[Ist_AT]])</f>
        <v>0</v>
      </c>
    </row>
    <row r="341" spans="1:15" x14ac:dyDescent="0.3">
      <c r="A341" s="3">
        <v>45261</v>
      </c>
      <c r="B341">
        <f>WEEKDAY(tbl_BT[[#This Row],[Datum]],2)</f>
        <v>5</v>
      </c>
      <c r="C341" t="b">
        <f>COUNTIFS(tbl_FT[Datum],tbl_BT[[#This Row],[Datum]])&gt;0</f>
        <v>0</v>
      </c>
      <c r="D341" t="str">
        <f>IF(tbl_BT[[#This Row],[Ist_FT]],INDEX(tbl_FT[Bezeichner],MATCH(tbl_BT[[#This Row],[Datum]],tbl_FT[Datum],0)),"")</f>
        <v/>
      </c>
      <c r="E341" s="6" t="b">
        <f>AND(tbl_BT[[#This Row],[Wochentag]]&lt;=5,NOT(tbl_BT[[#This Row],[Ist_FT]]))</f>
        <v>1</v>
      </c>
      <c r="F341" s="6" t="b">
        <f>NOT(tbl_BT[[#This Row],[Ist_AT]])</f>
        <v>0</v>
      </c>
      <c r="G341" s="3">
        <f>IF(tbl_BT[[#This Row],[Ist_AT]],IFERROR(_xlfn.AGGREGATE(14,6,tbl_BT[Datum]/((tbl_BT[Datum]&lt;tbl_BT[[#This Row],[Datum]])*tbl_BT[Ist_Frei]),1),""),"")</f>
        <v>45256</v>
      </c>
      <c r="H341" s="3">
        <f>IF(tbl_BT[[#This Row],[Ist_AT]],IFERROR(_xlfn.AGGREGATE(15,6,tbl_BT[Datum]/((tbl_BT[Datum]&gt;tbl_BT[[#This Row],[Datum]])*tbl_BT[Ist_Frei]),1),""),"")</f>
        <v>45262</v>
      </c>
      <c r="I341" s="7">
        <f>IFERROR(tbl_BT[[#This Row],[AT_frei_nach]]-tbl_BT[[#This Row],[AT_frei_vor]]-1,"")</f>
        <v>5</v>
      </c>
      <c r="J341" t="b">
        <f>OR(tbl_BT[[#This Row],[Ist_Frei]],tbl_BT[[#This Row],[AT_Anzahl]]=1)</f>
        <v>0</v>
      </c>
      <c r="K341" s="1" t="str">
        <f>IF(tbl_BT[[#This Row],[Ist_BT_Prüfung]],IFERROR(_xlfn.AGGREGATE(14,6,tbl_BT[Datum]/((tbl_BT[Datum]&lt;tbl_BT[[#This Row],[Datum]])*NOT(tbl_BT[Ist_BT_Prüfung])),1),""),"")</f>
        <v/>
      </c>
      <c r="L341" s="1" t="str">
        <f>IF(tbl_BT[[#This Row],[Ist_BT_Prüfung]],IFERROR(_xlfn.AGGREGATE(15,6,tbl_BT[Datum]/((tbl_BT[Datum]&gt;tbl_BT[[#This Row],[Datum]])*NOT(tbl_BT[Ist_BT_Prüfung])),1),""),"")</f>
        <v/>
      </c>
      <c r="M341" s="2" t="str">
        <f>IF(tbl_BT[[#This Row],[Ist_BT_Prüfung]],COUNTIFS(tbl_BT[Datum],"&gt;"&amp;tbl_BT[[#This Row],[BT_AT_vor]],tbl_BT[Datum],"&lt;"&amp;tbl_BT[[#This Row],[BT_AT_nach]],tbl_BT[Ist_AT],TRUE),"")</f>
        <v/>
      </c>
      <c r="N341" t="b">
        <f>AND(tbl_BT[[#This Row],[Ist_BT_Prüfung]],tbl_BT[[#This Row],[BT_AT_Anzahl]]&gt;0)</f>
        <v>0</v>
      </c>
      <c r="O341" t="b">
        <f>AND(tbl_BT[[#This Row],[Ist_BT_Ergebnis]],tbl_BT[[#This Row],[Ist_AT]])</f>
        <v>0</v>
      </c>
    </row>
    <row r="342" spans="1:15" x14ac:dyDescent="0.3">
      <c r="A342" s="3">
        <v>45262</v>
      </c>
      <c r="B342">
        <f>WEEKDAY(tbl_BT[[#This Row],[Datum]],2)</f>
        <v>6</v>
      </c>
      <c r="C342" t="b">
        <f>COUNTIFS(tbl_FT[Datum],tbl_BT[[#This Row],[Datum]])&gt;0</f>
        <v>0</v>
      </c>
      <c r="D342" t="str">
        <f>IF(tbl_BT[[#This Row],[Ist_FT]],INDEX(tbl_FT[Bezeichner],MATCH(tbl_BT[[#This Row],[Datum]],tbl_FT[Datum],0)),"")</f>
        <v/>
      </c>
      <c r="E342" s="6" t="b">
        <f>AND(tbl_BT[[#This Row],[Wochentag]]&lt;=5,NOT(tbl_BT[[#This Row],[Ist_FT]]))</f>
        <v>0</v>
      </c>
      <c r="F342" s="6" t="b">
        <f>NOT(tbl_BT[[#This Row],[Ist_AT]])</f>
        <v>1</v>
      </c>
      <c r="G342" s="3" t="str">
        <f>IF(tbl_BT[[#This Row],[Ist_AT]],IFERROR(_xlfn.AGGREGATE(14,6,tbl_BT[Datum]/((tbl_BT[Datum]&lt;tbl_BT[[#This Row],[Datum]])*tbl_BT[Ist_Frei]),1),""),"")</f>
        <v/>
      </c>
      <c r="H342" s="3" t="str">
        <f>IF(tbl_BT[[#This Row],[Ist_AT]],IFERROR(_xlfn.AGGREGATE(15,6,tbl_BT[Datum]/((tbl_BT[Datum]&gt;tbl_BT[[#This Row],[Datum]])*tbl_BT[Ist_Frei]),1),""),"")</f>
        <v/>
      </c>
      <c r="I342" s="7" t="str">
        <f>IFERROR(tbl_BT[[#This Row],[AT_frei_nach]]-tbl_BT[[#This Row],[AT_frei_vor]]-1,"")</f>
        <v/>
      </c>
      <c r="J342" t="b">
        <f>OR(tbl_BT[[#This Row],[Ist_Frei]],tbl_BT[[#This Row],[AT_Anzahl]]=1)</f>
        <v>1</v>
      </c>
      <c r="K342" s="1">
        <f>IF(tbl_BT[[#This Row],[Ist_BT_Prüfung]],IFERROR(_xlfn.AGGREGATE(14,6,tbl_BT[Datum]/((tbl_BT[Datum]&lt;tbl_BT[[#This Row],[Datum]])*NOT(tbl_BT[Ist_BT_Prüfung])),1),""),"")</f>
        <v>45261</v>
      </c>
      <c r="L342" s="1">
        <f>IF(tbl_BT[[#This Row],[Ist_BT_Prüfung]],IFERROR(_xlfn.AGGREGATE(15,6,tbl_BT[Datum]/((tbl_BT[Datum]&gt;tbl_BT[[#This Row],[Datum]])*NOT(tbl_BT[Ist_BT_Prüfung])),1),""),"")</f>
        <v>45264</v>
      </c>
      <c r="M342" s="2">
        <f>IF(tbl_BT[[#This Row],[Ist_BT_Prüfung]],COUNTIFS(tbl_BT[Datum],"&gt;"&amp;tbl_BT[[#This Row],[BT_AT_vor]],tbl_BT[Datum],"&lt;"&amp;tbl_BT[[#This Row],[BT_AT_nach]],tbl_BT[Ist_AT],TRUE),"")</f>
        <v>0</v>
      </c>
      <c r="N342" t="b">
        <f>AND(tbl_BT[[#This Row],[Ist_BT_Prüfung]],tbl_BT[[#This Row],[BT_AT_Anzahl]]&gt;0)</f>
        <v>0</v>
      </c>
      <c r="O342" t="b">
        <f>AND(tbl_BT[[#This Row],[Ist_BT_Ergebnis]],tbl_BT[[#This Row],[Ist_AT]])</f>
        <v>0</v>
      </c>
    </row>
    <row r="343" spans="1:15" x14ac:dyDescent="0.3">
      <c r="A343" s="3">
        <v>45263</v>
      </c>
      <c r="B343">
        <f>WEEKDAY(tbl_BT[[#This Row],[Datum]],2)</f>
        <v>7</v>
      </c>
      <c r="C343" t="b">
        <f>COUNTIFS(tbl_FT[Datum],tbl_BT[[#This Row],[Datum]])&gt;0</f>
        <v>0</v>
      </c>
      <c r="D343" t="str">
        <f>IF(tbl_BT[[#This Row],[Ist_FT]],INDEX(tbl_FT[Bezeichner],MATCH(tbl_BT[[#This Row],[Datum]],tbl_FT[Datum],0)),"")</f>
        <v/>
      </c>
      <c r="E343" s="6" t="b">
        <f>AND(tbl_BT[[#This Row],[Wochentag]]&lt;=5,NOT(tbl_BT[[#This Row],[Ist_FT]]))</f>
        <v>0</v>
      </c>
      <c r="F343" s="6" t="b">
        <f>NOT(tbl_BT[[#This Row],[Ist_AT]])</f>
        <v>1</v>
      </c>
      <c r="G343" s="3" t="str">
        <f>IF(tbl_BT[[#This Row],[Ist_AT]],IFERROR(_xlfn.AGGREGATE(14,6,tbl_BT[Datum]/((tbl_BT[Datum]&lt;tbl_BT[[#This Row],[Datum]])*tbl_BT[Ist_Frei]),1),""),"")</f>
        <v/>
      </c>
      <c r="H343" s="3" t="str">
        <f>IF(tbl_BT[[#This Row],[Ist_AT]],IFERROR(_xlfn.AGGREGATE(15,6,tbl_BT[Datum]/((tbl_BT[Datum]&gt;tbl_BT[[#This Row],[Datum]])*tbl_BT[Ist_Frei]),1),""),"")</f>
        <v/>
      </c>
      <c r="I343" s="7" t="str">
        <f>IFERROR(tbl_BT[[#This Row],[AT_frei_nach]]-tbl_BT[[#This Row],[AT_frei_vor]]-1,"")</f>
        <v/>
      </c>
      <c r="J343" t="b">
        <f>OR(tbl_BT[[#This Row],[Ist_Frei]],tbl_BT[[#This Row],[AT_Anzahl]]=1)</f>
        <v>1</v>
      </c>
      <c r="K343" s="1">
        <f>IF(tbl_BT[[#This Row],[Ist_BT_Prüfung]],IFERROR(_xlfn.AGGREGATE(14,6,tbl_BT[Datum]/((tbl_BT[Datum]&lt;tbl_BT[[#This Row],[Datum]])*NOT(tbl_BT[Ist_BT_Prüfung])),1),""),"")</f>
        <v>45261</v>
      </c>
      <c r="L343" s="1">
        <f>IF(tbl_BT[[#This Row],[Ist_BT_Prüfung]],IFERROR(_xlfn.AGGREGATE(15,6,tbl_BT[Datum]/((tbl_BT[Datum]&gt;tbl_BT[[#This Row],[Datum]])*NOT(tbl_BT[Ist_BT_Prüfung])),1),""),"")</f>
        <v>45264</v>
      </c>
      <c r="M343" s="2">
        <f>IF(tbl_BT[[#This Row],[Ist_BT_Prüfung]],COUNTIFS(tbl_BT[Datum],"&gt;"&amp;tbl_BT[[#This Row],[BT_AT_vor]],tbl_BT[Datum],"&lt;"&amp;tbl_BT[[#This Row],[BT_AT_nach]],tbl_BT[Ist_AT],TRUE),"")</f>
        <v>0</v>
      </c>
      <c r="N343" t="b">
        <f>AND(tbl_BT[[#This Row],[Ist_BT_Prüfung]],tbl_BT[[#This Row],[BT_AT_Anzahl]]&gt;0)</f>
        <v>0</v>
      </c>
      <c r="O343" t="b">
        <f>AND(tbl_BT[[#This Row],[Ist_BT_Ergebnis]],tbl_BT[[#This Row],[Ist_AT]])</f>
        <v>0</v>
      </c>
    </row>
    <row r="344" spans="1:15" x14ac:dyDescent="0.3">
      <c r="A344" s="3">
        <v>45264</v>
      </c>
      <c r="B344">
        <f>WEEKDAY(tbl_BT[[#This Row],[Datum]],2)</f>
        <v>1</v>
      </c>
      <c r="C344" t="b">
        <f>COUNTIFS(tbl_FT[Datum],tbl_BT[[#This Row],[Datum]])&gt;0</f>
        <v>0</v>
      </c>
      <c r="D344" t="str">
        <f>IF(tbl_BT[[#This Row],[Ist_FT]],INDEX(tbl_FT[Bezeichner],MATCH(tbl_BT[[#This Row],[Datum]],tbl_FT[Datum],0)),"")</f>
        <v/>
      </c>
      <c r="E344" s="6" t="b">
        <f>AND(tbl_BT[[#This Row],[Wochentag]]&lt;=5,NOT(tbl_BT[[#This Row],[Ist_FT]]))</f>
        <v>1</v>
      </c>
      <c r="F344" s="6" t="b">
        <f>NOT(tbl_BT[[#This Row],[Ist_AT]])</f>
        <v>0</v>
      </c>
      <c r="G344" s="3">
        <f>IF(tbl_BT[[#This Row],[Ist_AT]],IFERROR(_xlfn.AGGREGATE(14,6,tbl_BT[Datum]/((tbl_BT[Datum]&lt;tbl_BT[[#This Row],[Datum]])*tbl_BT[Ist_Frei]),1),""),"")</f>
        <v>45263</v>
      </c>
      <c r="H344" s="3">
        <f>IF(tbl_BT[[#This Row],[Ist_AT]],IFERROR(_xlfn.AGGREGATE(15,6,tbl_BT[Datum]/((tbl_BT[Datum]&gt;tbl_BT[[#This Row],[Datum]])*tbl_BT[Ist_Frei]),1),""),"")</f>
        <v>45269</v>
      </c>
      <c r="I344" s="7">
        <f>IFERROR(tbl_BT[[#This Row],[AT_frei_nach]]-tbl_BT[[#This Row],[AT_frei_vor]]-1,"")</f>
        <v>5</v>
      </c>
      <c r="J344" t="b">
        <f>OR(tbl_BT[[#This Row],[Ist_Frei]],tbl_BT[[#This Row],[AT_Anzahl]]=1)</f>
        <v>0</v>
      </c>
      <c r="K344" s="1" t="str">
        <f>IF(tbl_BT[[#This Row],[Ist_BT_Prüfung]],IFERROR(_xlfn.AGGREGATE(14,6,tbl_BT[Datum]/((tbl_BT[Datum]&lt;tbl_BT[[#This Row],[Datum]])*NOT(tbl_BT[Ist_BT_Prüfung])),1),""),"")</f>
        <v/>
      </c>
      <c r="L344" s="1" t="str">
        <f>IF(tbl_BT[[#This Row],[Ist_BT_Prüfung]],IFERROR(_xlfn.AGGREGATE(15,6,tbl_BT[Datum]/((tbl_BT[Datum]&gt;tbl_BT[[#This Row],[Datum]])*NOT(tbl_BT[Ist_BT_Prüfung])),1),""),"")</f>
        <v/>
      </c>
      <c r="M344" s="2" t="str">
        <f>IF(tbl_BT[[#This Row],[Ist_BT_Prüfung]],COUNTIFS(tbl_BT[Datum],"&gt;"&amp;tbl_BT[[#This Row],[BT_AT_vor]],tbl_BT[Datum],"&lt;"&amp;tbl_BT[[#This Row],[BT_AT_nach]],tbl_BT[Ist_AT],TRUE),"")</f>
        <v/>
      </c>
      <c r="N344" t="b">
        <f>AND(tbl_BT[[#This Row],[Ist_BT_Prüfung]],tbl_BT[[#This Row],[BT_AT_Anzahl]]&gt;0)</f>
        <v>0</v>
      </c>
      <c r="O344" t="b">
        <f>AND(tbl_BT[[#This Row],[Ist_BT_Ergebnis]],tbl_BT[[#This Row],[Ist_AT]])</f>
        <v>0</v>
      </c>
    </row>
    <row r="345" spans="1:15" x14ac:dyDescent="0.3">
      <c r="A345" s="3">
        <v>45265</v>
      </c>
      <c r="B345">
        <f>WEEKDAY(tbl_BT[[#This Row],[Datum]],2)</f>
        <v>2</v>
      </c>
      <c r="C345" t="b">
        <f>COUNTIFS(tbl_FT[Datum],tbl_BT[[#This Row],[Datum]])&gt;0</f>
        <v>0</v>
      </c>
      <c r="D345" t="str">
        <f>IF(tbl_BT[[#This Row],[Ist_FT]],INDEX(tbl_FT[Bezeichner],MATCH(tbl_BT[[#This Row],[Datum]],tbl_FT[Datum],0)),"")</f>
        <v/>
      </c>
      <c r="E345" s="6" t="b">
        <f>AND(tbl_BT[[#This Row],[Wochentag]]&lt;=5,NOT(tbl_BT[[#This Row],[Ist_FT]]))</f>
        <v>1</v>
      </c>
      <c r="F345" s="6" t="b">
        <f>NOT(tbl_BT[[#This Row],[Ist_AT]])</f>
        <v>0</v>
      </c>
      <c r="G345" s="3">
        <f>IF(tbl_BT[[#This Row],[Ist_AT]],IFERROR(_xlfn.AGGREGATE(14,6,tbl_BT[Datum]/((tbl_BT[Datum]&lt;tbl_BT[[#This Row],[Datum]])*tbl_BT[Ist_Frei]),1),""),"")</f>
        <v>45263</v>
      </c>
      <c r="H345" s="3">
        <f>IF(tbl_BT[[#This Row],[Ist_AT]],IFERROR(_xlfn.AGGREGATE(15,6,tbl_BT[Datum]/((tbl_BT[Datum]&gt;tbl_BT[[#This Row],[Datum]])*tbl_BT[Ist_Frei]),1),""),"")</f>
        <v>45269</v>
      </c>
      <c r="I345" s="7">
        <f>IFERROR(tbl_BT[[#This Row],[AT_frei_nach]]-tbl_BT[[#This Row],[AT_frei_vor]]-1,"")</f>
        <v>5</v>
      </c>
      <c r="J345" t="b">
        <f>OR(tbl_BT[[#This Row],[Ist_Frei]],tbl_BT[[#This Row],[AT_Anzahl]]=1)</f>
        <v>0</v>
      </c>
      <c r="K345" s="1" t="str">
        <f>IF(tbl_BT[[#This Row],[Ist_BT_Prüfung]],IFERROR(_xlfn.AGGREGATE(14,6,tbl_BT[Datum]/((tbl_BT[Datum]&lt;tbl_BT[[#This Row],[Datum]])*NOT(tbl_BT[Ist_BT_Prüfung])),1),""),"")</f>
        <v/>
      </c>
      <c r="L345" s="1" t="str">
        <f>IF(tbl_BT[[#This Row],[Ist_BT_Prüfung]],IFERROR(_xlfn.AGGREGATE(15,6,tbl_BT[Datum]/((tbl_BT[Datum]&gt;tbl_BT[[#This Row],[Datum]])*NOT(tbl_BT[Ist_BT_Prüfung])),1),""),"")</f>
        <v/>
      </c>
      <c r="M345" s="2" t="str">
        <f>IF(tbl_BT[[#This Row],[Ist_BT_Prüfung]],COUNTIFS(tbl_BT[Datum],"&gt;"&amp;tbl_BT[[#This Row],[BT_AT_vor]],tbl_BT[Datum],"&lt;"&amp;tbl_BT[[#This Row],[BT_AT_nach]],tbl_BT[Ist_AT],TRUE),"")</f>
        <v/>
      </c>
      <c r="N345" t="b">
        <f>AND(tbl_BT[[#This Row],[Ist_BT_Prüfung]],tbl_BT[[#This Row],[BT_AT_Anzahl]]&gt;0)</f>
        <v>0</v>
      </c>
      <c r="O345" t="b">
        <f>AND(tbl_BT[[#This Row],[Ist_BT_Ergebnis]],tbl_BT[[#This Row],[Ist_AT]])</f>
        <v>0</v>
      </c>
    </row>
    <row r="346" spans="1:15" x14ac:dyDescent="0.3">
      <c r="A346" s="3">
        <v>45266</v>
      </c>
      <c r="B346">
        <f>WEEKDAY(tbl_BT[[#This Row],[Datum]],2)</f>
        <v>3</v>
      </c>
      <c r="C346" t="b">
        <f>COUNTIFS(tbl_FT[Datum],tbl_BT[[#This Row],[Datum]])&gt;0</f>
        <v>0</v>
      </c>
      <c r="D346" t="str">
        <f>IF(tbl_BT[[#This Row],[Ist_FT]],INDEX(tbl_FT[Bezeichner],MATCH(tbl_BT[[#This Row],[Datum]],tbl_FT[Datum],0)),"")</f>
        <v/>
      </c>
      <c r="E346" s="6" t="b">
        <f>AND(tbl_BT[[#This Row],[Wochentag]]&lt;=5,NOT(tbl_BT[[#This Row],[Ist_FT]]))</f>
        <v>1</v>
      </c>
      <c r="F346" s="6" t="b">
        <f>NOT(tbl_BT[[#This Row],[Ist_AT]])</f>
        <v>0</v>
      </c>
      <c r="G346" s="3">
        <f>IF(tbl_BT[[#This Row],[Ist_AT]],IFERROR(_xlfn.AGGREGATE(14,6,tbl_BT[Datum]/((tbl_BT[Datum]&lt;tbl_BT[[#This Row],[Datum]])*tbl_BT[Ist_Frei]),1),""),"")</f>
        <v>45263</v>
      </c>
      <c r="H346" s="3">
        <f>IF(tbl_BT[[#This Row],[Ist_AT]],IFERROR(_xlfn.AGGREGATE(15,6,tbl_BT[Datum]/((tbl_BT[Datum]&gt;tbl_BT[[#This Row],[Datum]])*tbl_BT[Ist_Frei]),1),""),"")</f>
        <v>45269</v>
      </c>
      <c r="I346" s="7">
        <f>IFERROR(tbl_BT[[#This Row],[AT_frei_nach]]-tbl_BT[[#This Row],[AT_frei_vor]]-1,"")</f>
        <v>5</v>
      </c>
      <c r="J346" t="b">
        <f>OR(tbl_BT[[#This Row],[Ist_Frei]],tbl_BT[[#This Row],[AT_Anzahl]]=1)</f>
        <v>0</v>
      </c>
      <c r="K346" s="1" t="str">
        <f>IF(tbl_BT[[#This Row],[Ist_BT_Prüfung]],IFERROR(_xlfn.AGGREGATE(14,6,tbl_BT[Datum]/((tbl_BT[Datum]&lt;tbl_BT[[#This Row],[Datum]])*NOT(tbl_BT[Ist_BT_Prüfung])),1),""),"")</f>
        <v/>
      </c>
      <c r="L346" s="1" t="str">
        <f>IF(tbl_BT[[#This Row],[Ist_BT_Prüfung]],IFERROR(_xlfn.AGGREGATE(15,6,tbl_BT[Datum]/((tbl_BT[Datum]&gt;tbl_BT[[#This Row],[Datum]])*NOT(tbl_BT[Ist_BT_Prüfung])),1),""),"")</f>
        <v/>
      </c>
      <c r="M346" s="2" t="str">
        <f>IF(tbl_BT[[#This Row],[Ist_BT_Prüfung]],COUNTIFS(tbl_BT[Datum],"&gt;"&amp;tbl_BT[[#This Row],[BT_AT_vor]],tbl_BT[Datum],"&lt;"&amp;tbl_BT[[#This Row],[BT_AT_nach]],tbl_BT[Ist_AT],TRUE),"")</f>
        <v/>
      </c>
      <c r="N346" t="b">
        <f>AND(tbl_BT[[#This Row],[Ist_BT_Prüfung]],tbl_BT[[#This Row],[BT_AT_Anzahl]]&gt;0)</f>
        <v>0</v>
      </c>
      <c r="O346" t="b">
        <f>AND(tbl_BT[[#This Row],[Ist_BT_Ergebnis]],tbl_BT[[#This Row],[Ist_AT]])</f>
        <v>0</v>
      </c>
    </row>
    <row r="347" spans="1:15" x14ac:dyDescent="0.3">
      <c r="A347" s="3">
        <v>45267</v>
      </c>
      <c r="B347">
        <f>WEEKDAY(tbl_BT[[#This Row],[Datum]],2)</f>
        <v>4</v>
      </c>
      <c r="C347" t="b">
        <f>COUNTIFS(tbl_FT[Datum],tbl_BT[[#This Row],[Datum]])&gt;0</f>
        <v>0</v>
      </c>
      <c r="D347" t="str">
        <f>IF(tbl_BT[[#This Row],[Ist_FT]],INDEX(tbl_FT[Bezeichner],MATCH(tbl_BT[[#This Row],[Datum]],tbl_FT[Datum],0)),"")</f>
        <v/>
      </c>
      <c r="E347" s="6" t="b">
        <f>AND(tbl_BT[[#This Row],[Wochentag]]&lt;=5,NOT(tbl_BT[[#This Row],[Ist_FT]]))</f>
        <v>1</v>
      </c>
      <c r="F347" s="6" t="b">
        <f>NOT(tbl_BT[[#This Row],[Ist_AT]])</f>
        <v>0</v>
      </c>
      <c r="G347" s="3">
        <f>IF(tbl_BT[[#This Row],[Ist_AT]],IFERROR(_xlfn.AGGREGATE(14,6,tbl_BT[Datum]/((tbl_BT[Datum]&lt;tbl_BT[[#This Row],[Datum]])*tbl_BT[Ist_Frei]),1),""),"")</f>
        <v>45263</v>
      </c>
      <c r="H347" s="3">
        <f>IF(tbl_BT[[#This Row],[Ist_AT]],IFERROR(_xlfn.AGGREGATE(15,6,tbl_BT[Datum]/((tbl_BT[Datum]&gt;tbl_BT[[#This Row],[Datum]])*tbl_BT[Ist_Frei]),1),""),"")</f>
        <v>45269</v>
      </c>
      <c r="I347" s="7">
        <f>IFERROR(tbl_BT[[#This Row],[AT_frei_nach]]-tbl_BT[[#This Row],[AT_frei_vor]]-1,"")</f>
        <v>5</v>
      </c>
      <c r="J347" t="b">
        <f>OR(tbl_BT[[#This Row],[Ist_Frei]],tbl_BT[[#This Row],[AT_Anzahl]]=1)</f>
        <v>0</v>
      </c>
      <c r="K347" s="1" t="str">
        <f>IF(tbl_BT[[#This Row],[Ist_BT_Prüfung]],IFERROR(_xlfn.AGGREGATE(14,6,tbl_BT[Datum]/((tbl_BT[Datum]&lt;tbl_BT[[#This Row],[Datum]])*NOT(tbl_BT[Ist_BT_Prüfung])),1),""),"")</f>
        <v/>
      </c>
      <c r="L347" s="1" t="str">
        <f>IF(tbl_BT[[#This Row],[Ist_BT_Prüfung]],IFERROR(_xlfn.AGGREGATE(15,6,tbl_BT[Datum]/((tbl_BT[Datum]&gt;tbl_BT[[#This Row],[Datum]])*NOT(tbl_BT[Ist_BT_Prüfung])),1),""),"")</f>
        <v/>
      </c>
      <c r="M347" s="2" t="str">
        <f>IF(tbl_BT[[#This Row],[Ist_BT_Prüfung]],COUNTIFS(tbl_BT[Datum],"&gt;"&amp;tbl_BT[[#This Row],[BT_AT_vor]],tbl_BT[Datum],"&lt;"&amp;tbl_BT[[#This Row],[BT_AT_nach]],tbl_BT[Ist_AT],TRUE),"")</f>
        <v/>
      </c>
      <c r="N347" t="b">
        <f>AND(tbl_BT[[#This Row],[Ist_BT_Prüfung]],tbl_BT[[#This Row],[BT_AT_Anzahl]]&gt;0)</f>
        <v>0</v>
      </c>
      <c r="O347" t="b">
        <f>AND(tbl_BT[[#This Row],[Ist_BT_Ergebnis]],tbl_BT[[#This Row],[Ist_AT]])</f>
        <v>0</v>
      </c>
    </row>
    <row r="348" spans="1:15" x14ac:dyDescent="0.3">
      <c r="A348" s="3">
        <v>45268</v>
      </c>
      <c r="B348">
        <f>WEEKDAY(tbl_BT[[#This Row],[Datum]],2)</f>
        <v>5</v>
      </c>
      <c r="C348" t="b">
        <f>COUNTIFS(tbl_FT[Datum],tbl_BT[[#This Row],[Datum]])&gt;0</f>
        <v>0</v>
      </c>
      <c r="D348" t="str">
        <f>IF(tbl_BT[[#This Row],[Ist_FT]],INDEX(tbl_FT[Bezeichner],MATCH(tbl_BT[[#This Row],[Datum]],tbl_FT[Datum],0)),"")</f>
        <v/>
      </c>
      <c r="E348" s="6" t="b">
        <f>AND(tbl_BT[[#This Row],[Wochentag]]&lt;=5,NOT(tbl_BT[[#This Row],[Ist_FT]]))</f>
        <v>1</v>
      </c>
      <c r="F348" s="6" t="b">
        <f>NOT(tbl_BT[[#This Row],[Ist_AT]])</f>
        <v>0</v>
      </c>
      <c r="G348" s="3">
        <f>IF(tbl_BT[[#This Row],[Ist_AT]],IFERROR(_xlfn.AGGREGATE(14,6,tbl_BT[Datum]/((tbl_BT[Datum]&lt;tbl_BT[[#This Row],[Datum]])*tbl_BT[Ist_Frei]),1),""),"")</f>
        <v>45263</v>
      </c>
      <c r="H348" s="3">
        <f>IF(tbl_BT[[#This Row],[Ist_AT]],IFERROR(_xlfn.AGGREGATE(15,6,tbl_BT[Datum]/((tbl_BT[Datum]&gt;tbl_BT[[#This Row],[Datum]])*tbl_BT[Ist_Frei]),1),""),"")</f>
        <v>45269</v>
      </c>
      <c r="I348" s="7">
        <f>IFERROR(tbl_BT[[#This Row],[AT_frei_nach]]-tbl_BT[[#This Row],[AT_frei_vor]]-1,"")</f>
        <v>5</v>
      </c>
      <c r="J348" t="b">
        <f>OR(tbl_BT[[#This Row],[Ist_Frei]],tbl_BT[[#This Row],[AT_Anzahl]]=1)</f>
        <v>0</v>
      </c>
      <c r="K348" s="1" t="str">
        <f>IF(tbl_BT[[#This Row],[Ist_BT_Prüfung]],IFERROR(_xlfn.AGGREGATE(14,6,tbl_BT[Datum]/((tbl_BT[Datum]&lt;tbl_BT[[#This Row],[Datum]])*NOT(tbl_BT[Ist_BT_Prüfung])),1),""),"")</f>
        <v/>
      </c>
      <c r="L348" s="1" t="str">
        <f>IF(tbl_BT[[#This Row],[Ist_BT_Prüfung]],IFERROR(_xlfn.AGGREGATE(15,6,tbl_BT[Datum]/((tbl_BT[Datum]&gt;tbl_BT[[#This Row],[Datum]])*NOT(tbl_BT[Ist_BT_Prüfung])),1),""),"")</f>
        <v/>
      </c>
      <c r="M348" s="2" t="str">
        <f>IF(tbl_BT[[#This Row],[Ist_BT_Prüfung]],COUNTIFS(tbl_BT[Datum],"&gt;"&amp;tbl_BT[[#This Row],[BT_AT_vor]],tbl_BT[Datum],"&lt;"&amp;tbl_BT[[#This Row],[BT_AT_nach]],tbl_BT[Ist_AT],TRUE),"")</f>
        <v/>
      </c>
      <c r="N348" t="b">
        <f>AND(tbl_BT[[#This Row],[Ist_BT_Prüfung]],tbl_BT[[#This Row],[BT_AT_Anzahl]]&gt;0)</f>
        <v>0</v>
      </c>
      <c r="O348" t="b">
        <f>AND(tbl_BT[[#This Row],[Ist_BT_Ergebnis]],tbl_BT[[#This Row],[Ist_AT]])</f>
        <v>0</v>
      </c>
    </row>
    <row r="349" spans="1:15" x14ac:dyDescent="0.3">
      <c r="A349" s="3">
        <v>45269</v>
      </c>
      <c r="B349">
        <f>WEEKDAY(tbl_BT[[#This Row],[Datum]],2)</f>
        <v>6</v>
      </c>
      <c r="C349" t="b">
        <f>COUNTIFS(tbl_FT[Datum],tbl_BT[[#This Row],[Datum]])&gt;0</f>
        <v>0</v>
      </c>
      <c r="D349" t="str">
        <f>IF(tbl_BT[[#This Row],[Ist_FT]],INDEX(tbl_FT[Bezeichner],MATCH(tbl_BT[[#This Row],[Datum]],tbl_FT[Datum],0)),"")</f>
        <v/>
      </c>
      <c r="E349" s="6" t="b">
        <f>AND(tbl_BT[[#This Row],[Wochentag]]&lt;=5,NOT(tbl_BT[[#This Row],[Ist_FT]]))</f>
        <v>0</v>
      </c>
      <c r="F349" s="6" t="b">
        <f>NOT(tbl_BT[[#This Row],[Ist_AT]])</f>
        <v>1</v>
      </c>
      <c r="G349" s="3" t="str">
        <f>IF(tbl_BT[[#This Row],[Ist_AT]],IFERROR(_xlfn.AGGREGATE(14,6,tbl_BT[Datum]/((tbl_BT[Datum]&lt;tbl_BT[[#This Row],[Datum]])*tbl_BT[Ist_Frei]),1),""),"")</f>
        <v/>
      </c>
      <c r="H349" s="3" t="str">
        <f>IF(tbl_BT[[#This Row],[Ist_AT]],IFERROR(_xlfn.AGGREGATE(15,6,tbl_BT[Datum]/((tbl_BT[Datum]&gt;tbl_BT[[#This Row],[Datum]])*tbl_BT[Ist_Frei]),1),""),"")</f>
        <v/>
      </c>
      <c r="I349" s="7" t="str">
        <f>IFERROR(tbl_BT[[#This Row],[AT_frei_nach]]-tbl_BT[[#This Row],[AT_frei_vor]]-1,"")</f>
        <v/>
      </c>
      <c r="J349" t="b">
        <f>OR(tbl_BT[[#This Row],[Ist_Frei]],tbl_BT[[#This Row],[AT_Anzahl]]=1)</f>
        <v>1</v>
      </c>
      <c r="K349" s="1">
        <f>IF(tbl_BT[[#This Row],[Ist_BT_Prüfung]],IFERROR(_xlfn.AGGREGATE(14,6,tbl_BT[Datum]/((tbl_BT[Datum]&lt;tbl_BT[[#This Row],[Datum]])*NOT(tbl_BT[Ist_BT_Prüfung])),1),""),"")</f>
        <v>45268</v>
      </c>
      <c r="L349" s="1">
        <f>IF(tbl_BT[[#This Row],[Ist_BT_Prüfung]],IFERROR(_xlfn.AGGREGATE(15,6,tbl_BT[Datum]/((tbl_BT[Datum]&gt;tbl_BT[[#This Row],[Datum]])*NOT(tbl_BT[Ist_BT_Prüfung])),1),""),"")</f>
        <v>45271</v>
      </c>
      <c r="M349" s="2">
        <f>IF(tbl_BT[[#This Row],[Ist_BT_Prüfung]],COUNTIFS(tbl_BT[Datum],"&gt;"&amp;tbl_BT[[#This Row],[BT_AT_vor]],tbl_BT[Datum],"&lt;"&amp;tbl_BT[[#This Row],[BT_AT_nach]],tbl_BT[Ist_AT],TRUE),"")</f>
        <v>0</v>
      </c>
      <c r="N349" t="b">
        <f>AND(tbl_BT[[#This Row],[Ist_BT_Prüfung]],tbl_BT[[#This Row],[BT_AT_Anzahl]]&gt;0)</f>
        <v>0</v>
      </c>
      <c r="O349" t="b">
        <f>AND(tbl_BT[[#This Row],[Ist_BT_Ergebnis]],tbl_BT[[#This Row],[Ist_AT]])</f>
        <v>0</v>
      </c>
    </row>
    <row r="350" spans="1:15" x14ac:dyDescent="0.3">
      <c r="A350" s="3">
        <v>45270</v>
      </c>
      <c r="B350">
        <f>WEEKDAY(tbl_BT[[#This Row],[Datum]],2)</f>
        <v>7</v>
      </c>
      <c r="C350" t="b">
        <f>COUNTIFS(tbl_FT[Datum],tbl_BT[[#This Row],[Datum]])&gt;0</f>
        <v>0</v>
      </c>
      <c r="D350" t="str">
        <f>IF(tbl_BT[[#This Row],[Ist_FT]],INDEX(tbl_FT[Bezeichner],MATCH(tbl_BT[[#This Row],[Datum]],tbl_FT[Datum],0)),"")</f>
        <v/>
      </c>
      <c r="E350" s="6" t="b">
        <f>AND(tbl_BT[[#This Row],[Wochentag]]&lt;=5,NOT(tbl_BT[[#This Row],[Ist_FT]]))</f>
        <v>0</v>
      </c>
      <c r="F350" s="6" t="b">
        <f>NOT(tbl_BT[[#This Row],[Ist_AT]])</f>
        <v>1</v>
      </c>
      <c r="G350" s="3" t="str">
        <f>IF(tbl_BT[[#This Row],[Ist_AT]],IFERROR(_xlfn.AGGREGATE(14,6,tbl_BT[Datum]/((tbl_BT[Datum]&lt;tbl_BT[[#This Row],[Datum]])*tbl_BT[Ist_Frei]),1),""),"")</f>
        <v/>
      </c>
      <c r="H350" s="3" t="str">
        <f>IF(tbl_BT[[#This Row],[Ist_AT]],IFERROR(_xlfn.AGGREGATE(15,6,tbl_BT[Datum]/((tbl_BT[Datum]&gt;tbl_BT[[#This Row],[Datum]])*tbl_BT[Ist_Frei]),1),""),"")</f>
        <v/>
      </c>
      <c r="I350" s="7" t="str">
        <f>IFERROR(tbl_BT[[#This Row],[AT_frei_nach]]-tbl_BT[[#This Row],[AT_frei_vor]]-1,"")</f>
        <v/>
      </c>
      <c r="J350" t="b">
        <f>OR(tbl_BT[[#This Row],[Ist_Frei]],tbl_BT[[#This Row],[AT_Anzahl]]=1)</f>
        <v>1</v>
      </c>
      <c r="K350" s="1">
        <f>IF(tbl_BT[[#This Row],[Ist_BT_Prüfung]],IFERROR(_xlfn.AGGREGATE(14,6,tbl_BT[Datum]/((tbl_BT[Datum]&lt;tbl_BT[[#This Row],[Datum]])*NOT(tbl_BT[Ist_BT_Prüfung])),1),""),"")</f>
        <v>45268</v>
      </c>
      <c r="L350" s="1">
        <f>IF(tbl_BT[[#This Row],[Ist_BT_Prüfung]],IFERROR(_xlfn.AGGREGATE(15,6,tbl_BT[Datum]/((tbl_BT[Datum]&gt;tbl_BT[[#This Row],[Datum]])*NOT(tbl_BT[Ist_BT_Prüfung])),1),""),"")</f>
        <v>45271</v>
      </c>
      <c r="M350" s="2">
        <f>IF(tbl_BT[[#This Row],[Ist_BT_Prüfung]],COUNTIFS(tbl_BT[Datum],"&gt;"&amp;tbl_BT[[#This Row],[BT_AT_vor]],tbl_BT[Datum],"&lt;"&amp;tbl_BT[[#This Row],[BT_AT_nach]],tbl_BT[Ist_AT],TRUE),"")</f>
        <v>0</v>
      </c>
      <c r="N350" t="b">
        <f>AND(tbl_BT[[#This Row],[Ist_BT_Prüfung]],tbl_BT[[#This Row],[BT_AT_Anzahl]]&gt;0)</f>
        <v>0</v>
      </c>
      <c r="O350" t="b">
        <f>AND(tbl_BT[[#This Row],[Ist_BT_Ergebnis]],tbl_BT[[#This Row],[Ist_AT]])</f>
        <v>0</v>
      </c>
    </row>
    <row r="351" spans="1:15" x14ac:dyDescent="0.3">
      <c r="A351" s="3">
        <v>45271</v>
      </c>
      <c r="B351">
        <f>WEEKDAY(tbl_BT[[#This Row],[Datum]],2)</f>
        <v>1</v>
      </c>
      <c r="C351" t="b">
        <f>COUNTIFS(tbl_FT[Datum],tbl_BT[[#This Row],[Datum]])&gt;0</f>
        <v>0</v>
      </c>
      <c r="D351" t="str">
        <f>IF(tbl_BT[[#This Row],[Ist_FT]],INDEX(tbl_FT[Bezeichner],MATCH(tbl_BT[[#This Row],[Datum]],tbl_FT[Datum],0)),"")</f>
        <v/>
      </c>
      <c r="E351" s="6" t="b">
        <f>AND(tbl_BT[[#This Row],[Wochentag]]&lt;=5,NOT(tbl_BT[[#This Row],[Ist_FT]]))</f>
        <v>1</v>
      </c>
      <c r="F351" s="6" t="b">
        <f>NOT(tbl_BT[[#This Row],[Ist_AT]])</f>
        <v>0</v>
      </c>
      <c r="G351" s="3">
        <f>IF(tbl_BT[[#This Row],[Ist_AT]],IFERROR(_xlfn.AGGREGATE(14,6,tbl_BT[Datum]/((tbl_BT[Datum]&lt;tbl_BT[[#This Row],[Datum]])*tbl_BT[Ist_Frei]),1),""),"")</f>
        <v>45270</v>
      </c>
      <c r="H351" s="3">
        <f>IF(tbl_BT[[#This Row],[Ist_AT]],IFERROR(_xlfn.AGGREGATE(15,6,tbl_BT[Datum]/((tbl_BT[Datum]&gt;tbl_BT[[#This Row],[Datum]])*tbl_BT[Ist_Frei]),1),""),"")</f>
        <v>45276</v>
      </c>
      <c r="I351" s="7">
        <f>IFERROR(tbl_BT[[#This Row],[AT_frei_nach]]-tbl_BT[[#This Row],[AT_frei_vor]]-1,"")</f>
        <v>5</v>
      </c>
      <c r="J351" t="b">
        <f>OR(tbl_BT[[#This Row],[Ist_Frei]],tbl_BT[[#This Row],[AT_Anzahl]]=1)</f>
        <v>0</v>
      </c>
      <c r="K351" s="1" t="str">
        <f>IF(tbl_BT[[#This Row],[Ist_BT_Prüfung]],IFERROR(_xlfn.AGGREGATE(14,6,tbl_BT[Datum]/((tbl_BT[Datum]&lt;tbl_BT[[#This Row],[Datum]])*NOT(tbl_BT[Ist_BT_Prüfung])),1),""),"")</f>
        <v/>
      </c>
      <c r="L351" s="1" t="str">
        <f>IF(tbl_BT[[#This Row],[Ist_BT_Prüfung]],IFERROR(_xlfn.AGGREGATE(15,6,tbl_BT[Datum]/((tbl_BT[Datum]&gt;tbl_BT[[#This Row],[Datum]])*NOT(tbl_BT[Ist_BT_Prüfung])),1),""),"")</f>
        <v/>
      </c>
      <c r="M351" s="2" t="str">
        <f>IF(tbl_BT[[#This Row],[Ist_BT_Prüfung]],COUNTIFS(tbl_BT[Datum],"&gt;"&amp;tbl_BT[[#This Row],[BT_AT_vor]],tbl_BT[Datum],"&lt;"&amp;tbl_BT[[#This Row],[BT_AT_nach]],tbl_BT[Ist_AT],TRUE),"")</f>
        <v/>
      </c>
      <c r="N351" t="b">
        <f>AND(tbl_BT[[#This Row],[Ist_BT_Prüfung]],tbl_BT[[#This Row],[BT_AT_Anzahl]]&gt;0)</f>
        <v>0</v>
      </c>
      <c r="O351" t="b">
        <f>AND(tbl_BT[[#This Row],[Ist_BT_Ergebnis]],tbl_BT[[#This Row],[Ist_AT]])</f>
        <v>0</v>
      </c>
    </row>
    <row r="352" spans="1:15" x14ac:dyDescent="0.3">
      <c r="A352" s="3">
        <v>45272</v>
      </c>
      <c r="B352">
        <f>WEEKDAY(tbl_BT[[#This Row],[Datum]],2)</f>
        <v>2</v>
      </c>
      <c r="C352" t="b">
        <f>COUNTIFS(tbl_FT[Datum],tbl_BT[[#This Row],[Datum]])&gt;0</f>
        <v>0</v>
      </c>
      <c r="D352" t="str">
        <f>IF(tbl_BT[[#This Row],[Ist_FT]],INDEX(tbl_FT[Bezeichner],MATCH(tbl_BT[[#This Row],[Datum]],tbl_FT[Datum],0)),"")</f>
        <v/>
      </c>
      <c r="E352" s="6" t="b">
        <f>AND(tbl_BT[[#This Row],[Wochentag]]&lt;=5,NOT(tbl_BT[[#This Row],[Ist_FT]]))</f>
        <v>1</v>
      </c>
      <c r="F352" s="6" t="b">
        <f>NOT(tbl_BT[[#This Row],[Ist_AT]])</f>
        <v>0</v>
      </c>
      <c r="G352" s="3">
        <f>IF(tbl_BT[[#This Row],[Ist_AT]],IFERROR(_xlfn.AGGREGATE(14,6,tbl_BT[Datum]/((tbl_BT[Datum]&lt;tbl_BT[[#This Row],[Datum]])*tbl_BT[Ist_Frei]),1),""),"")</f>
        <v>45270</v>
      </c>
      <c r="H352" s="3">
        <f>IF(tbl_BT[[#This Row],[Ist_AT]],IFERROR(_xlfn.AGGREGATE(15,6,tbl_BT[Datum]/((tbl_BT[Datum]&gt;tbl_BT[[#This Row],[Datum]])*tbl_BT[Ist_Frei]),1),""),"")</f>
        <v>45276</v>
      </c>
      <c r="I352" s="7">
        <f>IFERROR(tbl_BT[[#This Row],[AT_frei_nach]]-tbl_BT[[#This Row],[AT_frei_vor]]-1,"")</f>
        <v>5</v>
      </c>
      <c r="J352" t="b">
        <f>OR(tbl_BT[[#This Row],[Ist_Frei]],tbl_BT[[#This Row],[AT_Anzahl]]=1)</f>
        <v>0</v>
      </c>
      <c r="K352" s="1" t="str">
        <f>IF(tbl_BT[[#This Row],[Ist_BT_Prüfung]],IFERROR(_xlfn.AGGREGATE(14,6,tbl_BT[Datum]/((tbl_BT[Datum]&lt;tbl_BT[[#This Row],[Datum]])*NOT(tbl_BT[Ist_BT_Prüfung])),1),""),"")</f>
        <v/>
      </c>
      <c r="L352" s="1" t="str">
        <f>IF(tbl_BT[[#This Row],[Ist_BT_Prüfung]],IFERROR(_xlfn.AGGREGATE(15,6,tbl_BT[Datum]/((tbl_BT[Datum]&gt;tbl_BT[[#This Row],[Datum]])*NOT(tbl_BT[Ist_BT_Prüfung])),1),""),"")</f>
        <v/>
      </c>
      <c r="M352" s="2" t="str">
        <f>IF(tbl_BT[[#This Row],[Ist_BT_Prüfung]],COUNTIFS(tbl_BT[Datum],"&gt;"&amp;tbl_BT[[#This Row],[BT_AT_vor]],tbl_BT[Datum],"&lt;"&amp;tbl_BT[[#This Row],[BT_AT_nach]],tbl_BT[Ist_AT],TRUE),"")</f>
        <v/>
      </c>
      <c r="N352" t="b">
        <f>AND(tbl_BT[[#This Row],[Ist_BT_Prüfung]],tbl_BT[[#This Row],[BT_AT_Anzahl]]&gt;0)</f>
        <v>0</v>
      </c>
      <c r="O352" t="b">
        <f>AND(tbl_BT[[#This Row],[Ist_BT_Ergebnis]],tbl_BT[[#This Row],[Ist_AT]])</f>
        <v>0</v>
      </c>
    </row>
    <row r="353" spans="1:15" x14ac:dyDescent="0.3">
      <c r="A353" s="3">
        <v>45273</v>
      </c>
      <c r="B353">
        <f>WEEKDAY(tbl_BT[[#This Row],[Datum]],2)</f>
        <v>3</v>
      </c>
      <c r="C353" t="b">
        <f>COUNTIFS(tbl_FT[Datum],tbl_BT[[#This Row],[Datum]])&gt;0</f>
        <v>0</v>
      </c>
      <c r="D353" t="str">
        <f>IF(tbl_BT[[#This Row],[Ist_FT]],INDEX(tbl_FT[Bezeichner],MATCH(tbl_BT[[#This Row],[Datum]],tbl_FT[Datum],0)),"")</f>
        <v/>
      </c>
      <c r="E353" s="6" t="b">
        <f>AND(tbl_BT[[#This Row],[Wochentag]]&lt;=5,NOT(tbl_BT[[#This Row],[Ist_FT]]))</f>
        <v>1</v>
      </c>
      <c r="F353" s="6" t="b">
        <f>NOT(tbl_BT[[#This Row],[Ist_AT]])</f>
        <v>0</v>
      </c>
      <c r="G353" s="3">
        <f>IF(tbl_BT[[#This Row],[Ist_AT]],IFERROR(_xlfn.AGGREGATE(14,6,tbl_BT[Datum]/((tbl_BT[Datum]&lt;tbl_BT[[#This Row],[Datum]])*tbl_BT[Ist_Frei]),1),""),"")</f>
        <v>45270</v>
      </c>
      <c r="H353" s="3">
        <f>IF(tbl_BT[[#This Row],[Ist_AT]],IFERROR(_xlfn.AGGREGATE(15,6,tbl_BT[Datum]/((tbl_BT[Datum]&gt;tbl_BT[[#This Row],[Datum]])*tbl_BT[Ist_Frei]),1),""),"")</f>
        <v>45276</v>
      </c>
      <c r="I353" s="7">
        <f>IFERROR(tbl_BT[[#This Row],[AT_frei_nach]]-tbl_BT[[#This Row],[AT_frei_vor]]-1,"")</f>
        <v>5</v>
      </c>
      <c r="J353" t="b">
        <f>OR(tbl_BT[[#This Row],[Ist_Frei]],tbl_BT[[#This Row],[AT_Anzahl]]=1)</f>
        <v>0</v>
      </c>
      <c r="K353" s="1" t="str">
        <f>IF(tbl_BT[[#This Row],[Ist_BT_Prüfung]],IFERROR(_xlfn.AGGREGATE(14,6,tbl_BT[Datum]/((tbl_BT[Datum]&lt;tbl_BT[[#This Row],[Datum]])*NOT(tbl_BT[Ist_BT_Prüfung])),1),""),"")</f>
        <v/>
      </c>
      <c r="L353" s="1" t="str">
        <f>IF(tbl_BT[[#This Row],[Ist_BT_Prüfung]],IFERROR(_xlfn.AGGREGATE(15,6,tbl_BT[Datum]/((tbl_BT[Datum]&gt;tbl_BT[[#This Row],[Datum]])*NOT(tbl_BT[Ist_BT_Prüfung])),1),""),"")</f>
        <v/>
      </c>
      <c r="M353" s="2" t="str">
        <f>IF(tbl_BT[[#This Row],[Ist_BT_Prüfung]],COUNTIFS(tbl_BT[Datum],"&gt;"&amp;tbl_BT[[#This Row],[BT_AT_vor]],tbl_BT[Datum],"&lt;"&amp;tbl_BT[[#This Row],[BT_AT_nach]],tbl_BT[Ist_AT],TRUE),"")</f>
        <v/>
      </c>
      <c r="N353" t="b">
        <f>AND(tbl_BT[[#This Row],[Ist_BT_Prüfung]],tbl_BT[[#This Row],[BT_AT_Anzahl]]&gt;0)</f>
        <v>0</v>
      </c>
      <c r="O353" t="b">
        <f>AND(tbl_BT[[#This Row],[Ist_BT_Ergebnis]],tbl_BT[[#This Row],[Ist_AT]])</f>
        <v>0</v>
      </c>
    </row>
    <row r="354" spans="1:15" x14ac:dyDescent="0.3">
      <c r="A354" s="3">
        <v>45274</v>
      </c>
      <c r="B354">
        <f>WEEKDAY(tbl_BT[[#This Row],[Datum]],2)</f>
        <v>4</v>
      </c>
      <c r="C354" t="b">
        <f>COUNTIFS(tbl_FT[Datum],tbl_BT[[#This Row],[Datum]])&gt;0</f>
        <v>0</v>
      </c>
      <c r="D354" t="str">
        <f>IF(tbl_BT[[#This Row],[Ist_FT]],INDEX(tbl_FT[Bezeichner],MATCH(tbl_BT[[#This Row],[Datum]],tbl_FT[Datum],0)),"")</f>
        <v/>
      </c>
      <c r="E354" s="6" t="b">
        <f>AND(tbl_BT[[#This Row],[Wochentag]]&lt;=5,NOT(tbl_BT[[#This Row],[Ist_FT]]))</f>
        <v>1</v>
      </c>
      <c r="F354" s="6" t="b">
        <f>NOT(tbl_BT[[#This Row],[Ist_AT]])</f>
        <v>0</v>
      </c>
      <c r="G354" s="3">
        <f>IF(tbl_BT[[#This Row],[Ist_AT]],IFERROR(_xlfn.AGGREGATE(14,6,tbl_BT[Datum]/((tbl_BT[Datum]&lt;tbl_BT[[#This Row],[Datum]])*tbl_BT[Ist_Frei]),1),""),"")</f>
        <v>45270</v>
      </c>
      <c r="H354" s="3">
        <f>IF(tbl_BT[[#This Row],[Ist_AT]],IFERROR(_xlfn.AGGREGATE(15,6,tbl_BT[Datum]/((tbl_BT[Datum]&gt;tbl_BT[[#This Row],[Datum]])*tbl_BT[Ist_Frei]),1),""),"")</f>
        <v>45276</v>
      </c>
      <c r="I354" s="7">
        <f>IFERROR(tbl_BT[[#This Row],[AT_frei_nach]]-tbl_BT[[#This Row],[AT_frei_vor]]-1,"")</f>
        <v>5</v>
      </c>
      <c r="J354" t="b">
        <f>OR(tbl_BT[[#This Row],[Ist_Frei]],tbl_BT[[#This Row],[AT_Anzahl]]=1)</f>
        <v>0</v>
      </c>
      <c r="K354" s="1" t="str">
        <f>IF(tbl_BT[[#This Row],[Ist_BT_Prüfung]],IFERROR(_xlfn.AGGREGATE(14,6,tbl_BT[Datum]/((tbl_BT[Datum]&lt;tbl_BT[[#This Row],[Datum]])*NOT(tbl_BT[Ist_BT_Prüfung])),1),""),"")</f>
        <v/>
      </c>
      <c r="L354" s="1" t="str">
        <f>IF(tbl_BT[[#This Row],[Ist_BT_Prüfung]],IFERROR(_xlfn.AGGREGATE(15,6,tbl_BT[Datum]/((tbl_BT[Datum]&gt;tbl_BT[[#This Row],[Datum]])*NOT(tbl_BT[Ist_BT_Prüfung])),1),""),"")</f>
        <v/>
      </c>
      <c r="M354" s="2" t="str">
        <f>IF(tbl_BT[[#This Row],[Ist_BT_Prüfung]],COUNTIFS(tbl_BT[Datum],"&gt;"&amp;tbl_BT[[#This Row],[BT_AT_vor]],tbl_BT[Datum],"&lt;"&amp;tbl_BT[[#This Row],[BT_AT_nach]],tbl_BT[Ist_AT],TRUE),"")</f>
        <v/>
      </c>
      <c r="N354" t="b">
        <f>AND(tbl_BT[[#This Row],[Ist_BT_Prüfung]],tbl_BT[[#This Row],[BT_AT_Anzahl]]&gt;0)</f>
        <v>0</v>
      </c>
      <c r="O354" t="b">
        <f>AND(tbl_BT[[#This Row],[Ist_BT_Ergebnis]],tbl_BT[[#This Row],[Ist_AT]])</f>
        <v>0</v>
      </c>
    </row>
    <row r="355" spans="1:15" x14ac:dyDescent="0.3">
      <c r="A355" s="3">
        <v>45275</v>
      </c>
      <c r="B355">
        <f>WEEKDAY(tbl_BT[[#This Row],[Datum]],2)</f>
        <v>5</v>
      </c>
      <c r="C355" t="b">
        <f>COUNTIFS(tbl_FT[Datum],tbl_BT[[#This Row],[Datum]])&gt;0</f>
        <v>0</v>
      </c>
      <c r="D355" t="str">
        <f>IF(tbl_BT[[#This Row],[Ist_FT]],INDEX(tbl_FT[Bezeichner],MATCH(tbl_BT[[#This Row],[Datum]],tbl_FT[Datum],0)),"")</f>
        <v/>
      </c>
      <c r="E355" s="6" t="b">
        <f>AND(tbl_BT[[#This Row],[Wochentag]]&lt;=5,NOT(tbl_BT[[#This Row],[Ist_FT]]))</f>
        <v>1</v>
      </c>
      <c r="F355" s="6" t="b">
        <f>NOT(tbl_BT[[#This Row],[Ist_AT]])</f>
        <v>0</v>
      </c>
      <c r="G355" s="3">
        <f>IF(tbl_BT[[#This Row],[Ist_AT]],IFERROR(_xlfn.AGGREGATE(14,6,tbl_BT[Datum]/((tbl_BT[Datum]&lt;tbl_BT[[#This Row],[Datum]])*tbl_BT[Ist_Frei]),1),""),"")</f>
        <v>45270</v>
      </c>
      <c r="H355" s="3">
        <f>IF(tbl_BT[[#This Row],[Ist_AT]],IFERROR(_xlfn.AGGREGATE(15,6,tbl_BT[Datum]/((tbl_BT[Datum]&gt;tbl_BT[[#This Row],[Datum]])*tbl_BT[Ist_Frei]),1),""),"")</f>
        <v>45276</v>
      </c>
      <c r="I355" s="7">
        <f>IFERROR(tbl_BT[[#This Row],[AT_frei_nach]]-tbl_BT[[#This Row],[AT_frei_vor]]-1,"")</f>
        <v>5</v>
      </c>
      <c r="J355" t="b">
        <f>OR(tbl_BT[[#This Row],[Ist_Frei]],tbl_BT[[#This Row],[AT_Anzahl]]=1)</f>
        <v>0</v>
      </c>
      <c r="K355" s="1" t="str">
        <f>IF(tbl_BT[[#This Row],[Ist_BT_Prüfung]],IFERROR(_xlfn.AGGREGATE(14,6,tbl_BT[Datum]/((tbl_BT[Datum]&lt;tbl_BT[[#This Row],[Datum]])*NOT(tbl_BT[Ist_BT_Prüfung])),1),""),"")</f>
        <v/>
      </c>
      <c r="L355" s="1" t="str">
        <f>IF(tbl_BT[[#This Row],[Ist_BT_Prüfung]],IFERROR(_xlfn.AGGREGATE(15,6,tbl_BT[Datum]/((tbl_BT[Datum]&gt;tbl_BT[[#This Row],[Datum]])*NOT(tbl_BT[Ist_BT_Prüfung])),1),""),"")</f>
        <v/>
      </c>
      <c r="M355" s="2" t="str">
        <f>IF(tbl_BT[[#This Row],[Ist_BT_Prüfung]],COUNTIFS(tbl_BT[Datum],"&gt;"&amp;tbl_BT[[#This Row],[BT_AT_vor]],tbl_BT[Datum],"&lt;"&amp;tbl_BT[[#This Row],[BT_AT_nach]],tbl_BT[Ist_AT],TRUE),"")</f>
        <v/>
      </c>
      <c r="N355" t="b">
        <f>AND(tbl_BT[[#This Row],[Ist_BT_Prüfung]],tbl_BT[[#This Row],[BT_AT_Anzahl]]&gt;0)</f>
        <v>0</v>
      </c>
      <c r="O355" t="b">
        <f>AND(tbl_BT[[#This Row],[Ist_BT_Ergebnis]],tbl_BT[[#This Row],[Ist_AT]])</f>
        <v>0</v>
      </c>
    </row>
    <row r="356" spans="1:15" x14ac:dyDescent="0.3">
      <c r="A356" s="3">
        <v>45276</v>
      </c>
      <c r="B356">
        <f>WEEKDAY(tbl_BT[[#This Row],[Datum]],2)</f>
        <v>6</v>
      </c>
      <c r="C356" t="b">
        <f>COUNTIFS(tbl_FT[Datum],tbl_BT[[#This Row],[Datum]])&gt;0</f>
        <v>0</v>
      </c>
      <c r="D356" t="str">
        <f>IF(tbl_BT[[#This Row],[Ist_FT]],INDEX(tbl_FT[Bezeichner],MATCH(tbl_BT[[#This Row],[Datum]],tbl_FT[Datum],0)),"")</f>
        <v/>
      </c>
      <c r="E356" s="6" t="b">
        <f>AND(tbl_BT[[#This Row],[Wochentag]]&lt;=5,NOT(tbl_BT[[#This Row],[Ist_FT]]))</f>
        <v>0</v>
      </c>
      <c r="F356" s="6" t="b">
        <f>NOT(tbl_BT[[#This Row],[Ist_AT]])</f>
        <v>1</v>
      </c>
      <c r="G356" s="3" t="str">
        <f>IF(tbl_BT[[#This Row],[Ist_AT]],IFERROR(_xlfn.AGGREGATE(14,6,tbl_BT[Datum]/((tbl_BT[Datum]&lt;tbl_BT[[#This Row],[Datum]])*tbl_BT[Ist_Frei]),1),""),"")</f>
        <v/>
      </c>
      <c r="H356" s="3" t="str">
        <f>IF(tbl_BT[[#This Row],[Ist_AT]],IFERROR(_xlfn.AGGREGATE(15,6,tbl_BT[Datum]/((tbl_BT[Datum]&gt;tbl_BT[[#This Row],[Datum]])*tbl_BT[Ist_Frei]),1),""),"")</f>
        <v/>
      </c>
      <c r="I356" s="7" t="str">
        <f>IFERROR(tbl_BT[[#This Row],[AT_frei_nach]]-tbl_BT[[#This Row],[AT_frei_vor]]-1,"")</f>
        <v/>
      </c>
      <c r="J356" t="b">
        <f>OR(tbl_BT[[#This Row],[Ist_Frei]],tbl_BT[[#This Row],[AT_Anzahl]]=1)</f>
        <v>1</v>
      </c>
      <c r="K356" s="1">
        <f>IF(tbl_BT[[#This Row],[Ist_BT_Prüfung]],IFERROR(_xlfn.AGGREGATE(14,6,tbl_BT[Datum]/((tbl_BT[Datum]&lt;tbl_BT[[#This Row],[Datum]])*NOT(tbl_BT[Ist_BT_Prüfung])),1),""),"")</f>
        <v>45275</v>
      </c>
      <c r="L356" s="1">
        <f>IF(tbl_BT[[#This Row],[Ist_BT_Prüfung]],IFERROR(_xlfn.AGGREGATE(15,6,tbl_BT[Datum]/((tbl_BT[Datum]&gt;tbl_BT[[#This Row],[Datum]])*NOT(tbl_BT[Ist_BT_Prüfung])),1),""),"")</f>
        <v>45278</v>
      </c>
      <c r="M356" s="2">
        <f>IF(tbl_BT[[#This Row],[Ist_BT_Prüfung]],COUNTIFS(tbl_BT[Datum],"&gt;"&amp;tbl_BT[[#This Row],[BT_AT_vor]],tbl_BT[Datum],"&lt;"&amp;tbl_BT[[#This Row],[BT_AT_nach]],tbl_BT[Ist_AT],TRUE),"")</f>
        <v>0</v>
      </c>
      <c r="N356" t="b">
        <f>AND(tbl_BT[[#This Row],[Ist_BT_Prüfung]],tbl_BT[[#This Row],[BT_AT_Anzahl]]&gt;0)</f>
        <v>0</v>
      </c>
      <c r="O356" t="b">
        <f>AND(tbl_BT[[#This Row],[Ist_BT_Ergebnis]],tbl_BT[[#This Row],[Ist_AT]])</f>
        <v>0</v>
      </c>
    </row>
    <row r="357" spans="1:15" x14ac:dyDescent="0.3">
      <c r="A357" s="3">
        <v>45277</v>
      </c>
      <c r="B357">
        <f>WEEKDAY(tbl_BT[[#This Row],[Datum]],2)</f>
        <v>7</v>
      </c>
      <c r="C357" t="b">
        <f>COUNTIFS(tbl_FT[Datum],tbl_BT[[#This Row],[Datum]])&gt;0</f>
        <v>0</v>
      </c>
      <c r="D357" t="str">
        <f>IF(tbl_BT[[#This Row],[Ist_FT]],INDEX(tbl_FT[Bezeichner],MATCH(tbl_BT[[#This Row],[Datum]],tbl_FT[Datum],0)),"")</f>
        <v/>
      </c>
      <c r="E357" s="6" t="b">
        <f>AND(tbl_BT[[#This Row],[Wochentag]]&lt;=5,NOT(tbl_BT[[#This Row],[Ist_FT]]))</f>
        <v>0</v>
      </c>
      <c r="F357" s="6" t="b">
        <f>NOT(tbl_BT[[#This Row],[Ist_AT]])</f>
        <v>1</v>
      </c>
      <c r="G357" s="3" t="str">
        <f>IF(tbl_BT[[#This Row],[Ist_AT]],IFERROR(_xlfn.AGGREGATE(14,6,tbl_BT[Datum]/((tbl_BT[Datum]&lt;tbl_BT[[#This Row],[Datum]])*tbl_BT[Ist_Frei]),1),""),"")</f>
        <v/>
      </c>
      <c r="H357" s="3" t="str">
        <f>IF(tbl_BT[[#This Row],[Ist_AT]],IFERROR(_xlfn.AGGREGATE(15,6,tbl_BT[Datum]/((tbl_BT[Datum]&gt;tbl_BT[[#This Row],[Datum]])*tbl_BT[Ist_Frei]),1),""),"")</f>
        <v/>
      </c>
      <c r="I357" s="7" t="str">
        <f>IFERROR(tbl_BT[[#This Row],[AT_frei_nach]]-tbl_BT[[#This Row],[AT_frei_vor]]-1,"")</f>
        <v/>
      </c>
      <c r="J357" t="b">
        <f>OR(tbl_BT[[#This Row],[Ist_Frei]],tbl_BT[[#This Row],[AT_Anzahl]]=1)</f>
        <v>1</v>
      </c>
      <c r="K357" s="1">
        <f>IF(tbl_BT[[#This Row],[Ist_BT_Prüfung]],IFERROR(_xlfn.AGGREGATE(14,6,tbl_BT[Datum]/((tbl_BT[Datum]&lt;tbl_BT[[#This Row],[Datum]])*NOT(tbl_BT[Ist_BT_Prüfung])),1),""),"")</f>
        <v>45275</v>
      </c>
      <c r="L357" s="1">
        <f>IF(tbl_BT[[#This Row],[Ist_BT_Prüfung]],IFERROR(_xlfn.AGGREGATE(15,6,tbl_BT[Datum]/((tbl_BT[Datum]&gt;tbl_BT[[#This Row],[Datum]])*NOT(tbl_BT[Ist_BT_Prüfung])),1),""),"")</f>
        <v>45278</v>
      </c>
      <c r="M357" s="2">
        <f>IF(tbl_BT[[#This Row],[Ist_BT_Prüfung]],COUNTIFS(tbl_BT[Datum],"&gt;"&amp;tbl_BT[[#This Row],[BT_AT_vor]],tbl_BT[Datum],"&lt;"&amp;tbl_BT[[#This Row],[BT_AT_nach]],tbl_BT[Ist_AT],TRUE),"")</f>
        <v>0</v>
      </c>
      <c r="N357" t="b">
        <f>AND(tbl_BT[[#This Row],[Ist_BT_Prüfung]],tbl_BT[[#This Row],[BT_AT_Anzahl]]&gt;0)</f>
        <v>0</v>
      </c>
      <c r="O357" t="b">
        <f>AND(tbl_BT[[#This Row],[Ist_BT_Ergebnis]],tbl_BT[[#This Row],[Ist_AT]])</f>
        <v>0</v>
      </c>
    </row>
    <row r="358" spans="1:15" x14ac:dyDescent="0.3">
      <c r="A358" s="3">
        <v>45278</v>
      </c>
      <c r="B358">
        <f>WEEKDAY(tbl_BT[[#This Row],[Datum]],2)</f>
        <v>1</v>
      </c>
      <c r="C358" t="b">
        <f>COUNTIFS(tbl_FT[Datum],tbl_BT[[#This Row],[Datum]])&gt;0</f>
        <v>0</v>
      </c>
      <c r="D358" t="str">
        <f>IF(tbl_BT[[#This Row],[Ist_FT]],INDEX(tbl_FT[Bezeichner],MATCH(tbl_BT[[#This Row],[Datum]],tbl_FT[Datum],0)),"")</f>
        <v/>
      </c>
      <c r="E358" s="6" t="b">
        <f>AND(tbl_BT[[#This Row],[Wochentag]]&lt;=5,NOT(tbl_BT[[#This Row],[Ist_FT]]))</f>
        <v>1</v>
      </c>
      <c r="F358" s="6" t="b">
        <f>NOT(tbl_BT[[#This Row],[Ist_AT]])</f>
        <v>0</v>
      </c>
      <c r="G358" s="3">
        <f>IF(tbl_BT[[#This Row],[Ist_AT]],IFERROR(_xlfn.AGGREGATE(14,6,tbl_BT[Datum]/((tbl_BT[Datum]&lt;tbl_BT[[#This Row],[Datum]])*tbl_BT[Ist_Frei]),1),""),"")</f>
        <v>45277</v>
      </c>
      <c r="H358" s="3">
        <f>IF(tbl_BT[[#This Row],[Ist_AT]],IFERROR(_xlfn.AGGREGATE(15,6,tbl_BT[Datum]/((tbl_BT[Datum]&gt;tbl_BT[[#This Row],[Datum]])*tbl_BT[Ist_Frei]),1),""),"")</f>
        <v>45283</v>
      </c>
      <c r="I358" s="7">
        <f>IFERROR(tbl_BT[[#This Row],[AT_frei_nach]]-tbl_BT[[#This Row],[AT_frei_vor]]-1,"")</f>
        <v>5</v>
      </c>
      <c r="J358" t="b">
        <f>OR(tbl_BT[[#This Row],[Ist_Frei]],tbl_BT[[#This Row],[AT_Anzahl]]=1)</f>
        <v>0</v>
      </c>
      <c r="K358" s="1" t="str">
        <f>IF(tbl_BT[[#This Row],[Ist_BT_Prüfung]],IFERROR(_xlfn.AGGREGATE(14,6,tbl_BT[Datum]/((tbl_BT[Datum]&lt;tbl_BT[[#This Row],[Datum]])*NOT(tbl_BT[Ist_BT_Prüfung])),1),""),"")</f>
        <v/>
      </c>
      <c r="L358" s="1" t="str">
        <f>IF(tbl_BT[[#This Row],[Ist_BT_Prüfung]],IFERROR(_xlfn.AGGREGATE(15,6,tbl_BT[Datum]/((tbl_BT[Datum]&gt;tbl_BT[[#This Row],[Datum]])*NOT(tbl_BT[Ist_BT_Prüfung])),1),""),"")</f>
        <v/>
      </c>
      <c r="M358" s="2" t="str">
        <f>IF(tbl_BT[[#This Row],[Ist_BT_Prüfung]],COUNTIFS(tbl_BT[Datum],"&gt;"&amp;tbl_BT[[#This Row],[BT_AT_vor]],tbl_BT[Datum],"&lt;"&amp;tbl_BT[[#This Row],[BT_AT_nach]],tbl_BT[Ist_AT],TRUE),"")</f>
        <v/>
      </c>
      <c r="N358" t="b">
        <f>AND(tbl_BT[[#This Row],[Ist_BT_Prüfung]],tbl_BT[[#This Row],[BT_AT_Anzahl]]&gt;0)</f>
        <v>0</v>
      </c>
      <c r="O358" t="b">
        <f>AND(tbl_BT[[#This Row],[Ist_BT_Ergebnis]],tbl_BT[[#This Row],[Ist_AT]])</f>
        <v>0</v>
      </c>
    </row>
    <row r="359" spans="1:15" x14ac:dyDescent="0.3">
      <c r="A359" s="3">
        <v>45279</v>
      </c>
      <c r="B359">
        <f>WEEKDAY(tbl_BT[[#This Row],[Datum]],2)</f>
        <v>2</v>
      </c>
      <c r="C359" t="b">
        <f>COUNTIFS(tbl_FT[Datum],tbl_BT[[#This Row],[Datum]])&gt;0</f>
        <v>0</v>
      </c>
      <c r="D359" t="str">
        <f>IF(tbl_BT[[#This Row],[Ist_FT]],INDEX(tbl_FT[Bezeichner],MATCH(tbl_BT[[#This Row],[Datum]],tbl_FT[Datum],0)),"")</f>
        <v/>
      </c>
      <c r="E359" s="6" t="b">
        <f>AND(tbl_BT[[#This Row],[Wochentag]]&lt;=5,NOT(tbl_BT[[#This Row],[Ist_FT]]))</f>
        <v>1</v>
      </c>
      <c r="F359" s="6" t="b">
        <f>NOT(tbl_BT[[#This Row],[Ist_AT]])</f>
        <v>0</v>
      </c>
      <c r="G359" s="3">
        <f>IF(tbl_BT[[#This Row],[Ist_AT]],IFERROR(_xlfn.AGGREGATE(14,6,tbl_BT[Datum]/((tbl_BT[Datum]&lt;tbl_BT[[#This Row],[Datum]])*tbl_BT[Ist_Frei]),1),""),"")</f>
        <v>45277</v>
      </c>
      <c r="H359" s="3">
        <f>IF(tbl_BT[[#This Row],[Ist_AT]],IFERROR(_xlfn.AGGREGATE(15,6,tbl_BT[Datum]/((tbl_BT[Datum]&gt;tbl_BT[[#This Row],[Datum]])*tbl_BT[Ist_Frei]),1),""),"")</f>
        <v>45283</v>
      </c>
      <c r="I359" s="7">
        <f>IFERROR(tbl_BT[[#This Row],[AT_frei_nach]]-tbl_BT[[#This Row],[AT_frei_vor]]-1,"")</f>
        <v>5</v>
      </c>
      <c r="J359" t="b">
        <f>OR(tbl_BT[[#This Row],[Ist_Frei]],tbl_BT[[#This Row],[AT_Anzahl]]=1)</f>
        <v>0</v>
      </c>
      <c r="K359" s="1" t="str">
        <f>IF(tbl_BT[[#This Row],[Ist_BT_Prüfung]],IFERROR(_xlfn.AGGREGATE(14,6,tbl_BT[Datum]/((tbl_BT[Datum]&lt;tbl_BT[[#This Row],[Datum]])*NOT(tbl_BT[Ist_BT_Prüfung])),1),""),"")</f>
        <v/>
      </c>
      <c r="L359" s="1" t="str">
        <f>IF(tbl_BT[[#This Row],[Ist_BT_Prüfung]],IFERROR(_xlfn.AGGREGATE(15,6,tbl_BT[Datum]/((tbl_BT[Datum]&gt;tbl_BT[[#This Row],[Datum]])*NOT(tbl_BT[Ist_BT_Prüfung])),1),""),"")</f>
        <v/>
      </c>
      <c r="M359" s="2" t="str">
        <f>IF(tbl_BT[[#This Row],[Ist_BT_Prüfung]],COUNTIFS(tbl_BT[Datum],"&gt;"&amp;tbl_BT[[#This Row],[BT_AT_vor]],tbl_BT[Datum],"&lt;"&amp;tbl_BT[[#This Row],[BT_AT_nach]],tbl_BT[Ist_AT],TRUE),"")</f>
        <v/>
      </c>
      <c r="N359" t="b">
        <f>AND(tbl_BT[[#This Row],[Ist_BT_Prüfung]],tbl_BT[[#This Row],[BT_AT_Anzahl]]&gt;0)</f>
        <v>0</v>
      </c>
      <c r="O359" t="b">
        <f>AND(tbl_BT[[#This Row],[Ist_BT_Ergebnis]],tbl_BT[[#This Row],[Ist_AT]])</f>
        <v>0</v>
      </c>
    </row>
    <row r="360" spans="1:15" x14ac:dyDescent="0.3">
      <c r="A360" s="3">
        <v>45280</v>
      </c>
      <c r="B360">
        <f>WEEKDAY(tbl_BT[[#This Row],[Datum]],2)</f>
        <v>3</v>
      </c>
      <c r="C360" t="b">
        <f>COUNTIFS(tbl_FT[Datum],tbl_BT[[#This Row],[Datum]])&gt;0</f>
        <v>0</v>
      </c>
      <c r="D360" t="str">
        <f>IF(tbl_BT[[#This Row],[Ist_FT]],INDEX(tbl_FT[Bezeichner],MATCH(tbl_BT[[#This Row],[Datum]],tbl_FT[Datum],0)),"")</f>
        <v/>
      </c>
      <c r="E360" s="6" t="b">
        <f>AND(tbl_BT[[#This Row],[Wochentag]]&lt;=5,NOT(tbl_BT[[#This Row],[Ist_FT]]))</f>
        <v>1</v>
      </c>
      <c r="F360" s="6" t="b">
        <f>NOT(tbl_BT[[#This Row],[Ist_AT]])</f>
        <v>0</v>
      </c>
      <c r="G360" s="3">
        <f>IF(tbl_BT[[#This Row],[Ist_AT]],IFERROR(_xlfn.AGGREGATE(14,6,tbl_BT[Datum]/((tbl_BT[Datum]&lt;tbl_BT[[#This Row],[Datum]])*tbl_BT[Ist_Frei]),1),""),"")</f>
        <v>45277</v>
      </c>
      <c r="H360" s="3">
        <f>IF(tbl_BT[[#This Row],[Ist_AT]],IFERROR(_xlfn.AGGREGATE(15,6,tbl_BT[Datum]/((tbl_BT[Datum]&gt;tbl_BT[[#This Row],[Datum]])*tbl_BT[Ist_Frei]),1),""),"")</f>
        <v>45283</v>
      </c>
      <c r="I360" s="7">
        <f>IFERROR(tbl_BT[[#This Row],[AT_frei_nach]]-tbl_BT[[#This Row],[AT_frei_vor]]-1,"")</f>
        <v>5</v>
      </c>
      <c r="J360" t="b">
        <f>OR(tbl_BT[[#This Row],[Ist_Frei]],tbl_BT[[#This Row],[AT_Anzahl]]=1)</f>
        <v>0</v>
      </c>
      <c r="K360" s="1" t="str">
        <f>IF(tbl_BT[[#This Row],[Ist_BT_Prüfung]],IFERROR(_xlfn.AGGREGATE(14,6,tbl_BT[Datum]/((tbl_BT[Datum]&lt;tbl_BT[[#This Row],[Datum]])*NOT(tbl_BT[Ist_BT_Prüfung])),1),""),"")</f>
        <v/>
      </c>
      <c r="L360" s="1" t="str">
        <f>IF(tbl_BT[[#This Row],[Ist_BT_Prüfung]],IFERROR(_xlfn.AGGREGATE(15,6,tbl_BT[Datum]/((tbl_BT[Datum]&gt;tbl_BT[[#This Row],[Datum]])*NOT(tbl_BT[Ist_BT_Prüfung])),1),""),"")</f>
        <v/>
      </c>
      <c r="M360" s="2" t="str">
        <f>IF(tbl_BT[[#This Row],[Ist_BT_Prüfung]],COUNTIFS(tbl_BT[Datum],"&gt;"&amp;tbl_BT[[#This Row],[BT_AT_vor]],tbl_BT[Datum],"&lt;"&amp;tbl_BT[[#This Row],[BT_AT_nach]],tbl_BT[Ist_AT],TRUE),"")</f>
        <v/>
      </c>
      <c r="N360" t="b">
        <f>AND(tbl_BT[[#This Row],[Ist_BT_Prüfung]],tbl_BT[[#This Row],[BT_AT_Anzahl]]&gt;0)</f>
        <v>0</v>
      </c>
      <c r="O360" t="b">
        <f>AND(tbl_BT[[#This Row],[Ist_BT_Ergebnis]],tbl_BT[[#This Row],[Ist_AT]])</f>
        <v>0</v>
      </c>
    </row>
    <row r="361" spans="1:15" x14ac:dyDescent="0.3">
      <c r="A361" s="3">
        <v>45281</v>
      </c>
      <c r="B361">
        <f>WEEKDAY(tbl_BT[[#This Row],[Datum]],2)</f>
        <v>4</v>
      </c>
      <c r="C361" t="b">
        <f>COUNTIFS(tbl_FT[Datum],tbl_BT[[#This Row],[Datum]])&gt;0</f>
        <v>0</v>
      </c>
      <c r="D361" t="str">
        <f>IF(tbl_BT[[#This Row],[Ist_FT]],INDEX(tbl_FT[Bezeichner],MATCH(tbl_BT[[#This Row],[Datum]],tbl_FT[Datum],0)),"")</f>
        <v/>
      </c>
      <c r="E361" s="6" t="b">
        <f>AND(tbl_BT[[#This Row],[Wochentag]]&lt;=5,NOT(tbl_BT[[#This Row],[Ist_FT]]))</f>
        <v>1</v>
      </c>
      <c r="F361" s="6" t="b">
        <f>NOT(tbl_BT[[#This Row],[Ist_AT]])</f>
        <v>0</v>
      </c>
      <c r="G361" s="3">
        <f>IF(tbl_BT[[#This Row],[Ist_AT]],IFERROR(_xlfn.AGGREGATE(14,6,tbl_BT[Datum]/((tbl_BT[Datum]&lt;tbl_BT[[#This Row],[Datum]])*tbl_BT[Ist_Frei]),1),""),"")</f>
        <v>45277</v>
      </c>
      <c r="H361" s="3">
        <f>IF(tbl_BT[[#This Row],[Ist_AT]],IFERROR(_xlfn.AGGREGATE(15,6,tbl_BT[Datum]/((tbl_BT[Datum]&gt;tbl_BT[[#This Row],[Datum]])*tbl_BT[Ist_Frei]),1),""),"")</f>
        <v>45283</v>
      </c>
      <c r="I361" s="7">
        <f>IFERROR(tbl_BT[[#This Row],[AT_frei_nach]]-tbl_BT[[#This Row],[AT_frei_vor]]-1,"")</f>
        <v>5</v>
      </c>
      <c r="J361" t="b">
        <f>OR(tbl_BT[[#This Row],[Ist_Frei]],tbl_BT[[#This Row],[AT_Anzahl]]=1)</f>
        <v>0</v>
      </c>
      <c r="K361" s="1" t="str">
        <f>IF(tbl_BT[[#This Row],[Ist_BT_Prüfung]],IFERROR(_xlfn.AGGREGATE(14,6,tbl_BT[Datum]/((tbl_BT[Datum]&lt;tbl_BT[[#This Row],[Datum]])*NOT(tbl_BT[Ist_BT_Prüfung])),1),""),"")</f>
        <v/>
      </c>
      <c r="L361" s="1" t="str">
        <f>IF(tbl_BT[[#This Row],[Ist_BT_Prüfung]],IFERROR(_xlfn.AGGREGATE(15,6,tbl_BT[Datum]/((tbl_BT[Datum]&gt;tbl_BT[[#This Row],[Datum]])*NOT(tbl_BT[Ist_BT_Prüfung])),1),""),"")</f>
        <v/>
      </c>
      <c r="M361" s="2" t="str">
        <f>IF(tbl_BT[[#This Row],[Ist_BT_Prüfung]],COUNTIFS(tbl_BT[Datum],"&gt;"&amp;tbl_BT[[#This Row],[BT_AT_vor]],tbl_BT[Datum],"&lt;"&amp;tbl_BT[[#This Row],[BT_AT_nach]],tbl_BT[Ist_AT],TRUE),"")</f>
        <v/>
      </c>
      <c r="N361" t="b">
        <f>AND(tbl_BT[[#This Row],[Ist_BT_Prüfung]],tbl_BT[[#This Row],[BT_AT_Anzahl]]&gt;0)</f>
        <v>0</v>
      </c>
      <c r="O361" t="b">
        <f>AND(tbl_BT[[#This Row],[Ist_BT_Ergebnis]],tbl_BT[[#This Row],[Ist_AT]])</f>
        <v>0</v>
      </c>
    </row>
    <row r="362" spans="1:15" x14ac:dyDescent="0.3">
      <c r="A362" s="3">
        <v>45282</v>
      </c>
      <c r="B362">
        <f>WEEKDAY(tbl_BT[[#This Row],[Datum]],2)</f>
        <v>5</v>
      </c>
      <c r="C362" t="b">
        <f>COUNTIFS(tbl_FT[Datum],tbl_BT[[#This Row],[Datum]])&gt;0</f>
        <v>0</v>
      </c>
      <c r="D362" t="str">
        <f>IF(tbl_BT[[#This Row],[Ist_FT]],INDEX(tbl_FT[Bezeichner],MATCH(tbl_BT[[#This Row],[Datum]],tbl_FT[Datum],0)),"")</f>
        <v/>
      </c>
      <c r="E362" s="6" t="b">
        <f>AND(tbl_BT[[#This Row],[Wochentag]]&lt;=5,NOT(tbl_BT[[#This Row],[Ist_FT]]))</f>
        <v>1</v>
      </c>
      <c r="F362" s="6" t="b">
        <f>NOT(tbl_BT[[#This Row],[Ist_AT]])</f>
        <v>0</v>
      </c>
      <c r="G362" s="3">
        <f>IF(tbl_BT[[#This Row],[Ist_AT]],IFERROR(_xlfn.AGGREGATE(14,6,tbl_BT[Datum]/((tbl_BT[Datum]&lt;tbl_BT[[#This Row],[Datum]])*tbl_BT[Ist_Frei]),1),""),"")</f>
        <v>45277</v>
      </c>
      <c r="H362" s="3">
        <f>IF(tbl_BT[[#This Row],[Ist_AT]],IFERROR(_xlfn.AGGREGATE(15,6,tbl_BT[Datum]/((tbl_BT[Datum]&gt;tbl_BT[[#This Row],[Datum]])*tbl_BT[Ist_Frei]),1),""),"")</f>
        <v>45283</v>
      </c>
      <c r="I362" s="7">
        <f>IFERROR(tbl_BT[[#This Row],[AT_frei_nach]]-tbl_BT[[#This Row],[AT_frei_vor]]-1,"")</f>
        <v>5</v>
      </c>
      <c r="J362" t="b">
        <f>OR(tbl_BT[[#This Row],[Ist_Frei]],tbl_BT[[#This Row],[AT_Anzahl]]=1)</f>
        <v>0</v>
      </c>
      <c r="K362" s="1" t="str">
        <f>IF(tbl_BT[[#This Row],[Ist_BT_Prüfung]],IFERROR(_xlfn.AGGREGATE(14,6,tbl_BT[Datum]/((tbl_BT[Datum]&lt;tbl_BT[[#This Row],[Datum]])*NOT(tbl_BT[Ist_BT_Prüfung])),1),""),"")</f>
        <v/>
      </c>
      <c r="L362" s="1" t="str">
        <f>IF(tbl_BT[[#This Row],[Ist_BT_Prüfung]],IFERROR(_xlfn.AGGREGATE(15,6,tbl_BT[Datum]/((tbl_BT[Datum]&gt;tbl_BT[[#This Row],[Datum]])*NOT(tbl_BT[Ist_BT_Prüfung])),1),""),"")</f>
        <v/>
      </c>
      <c r="M362" s="2" t="str">
        <f>IF(tbl_BT[[#This Row],[Ist_BT_Prüfung]],COUNTIFS(tbl_BT[Datum],"&gt;"&amp;tbl_BT[[#This Row],[BT_AT_vor]],tbl_BT[Datum],"&lt;"&amp;tbl_BT[[#This Row],[BT_AT_nach]],tbl_BT[Ist_AT],TRUE),"")</f>
        <v/>
      </c>
      <c r="N362" t="b">
        <f>AND(tbl_BT[[#This Row],[Ist_BT_Prüfung]],tbl_BT[[#This Row],[BT_AT_Anzahl]]&gt;0)</f>
        <v>0</v>
      </c>
      <c r="O362" t="b">
        <f>AND(tbl_BT[[#This Row],[Ist_BT_Ergebnis]],tbl_BT[[#This Row],[Ist_AT]])</f>
        <v>0</v>
      </c>
    </row>
    <row r="363" spans="1:15" x14ac:dyDescent="0.3">
      <c r="A363" s="3">
        <v>45283</v>
      </c>
      <c r="B363">
        <f>WEEKDAY(tbl_BT[[#This Row],[Datum]],2)</f>
        <v>6</v>
      </c>
      <c r="C363" t="b">
        <f>COUNTIFS(tbl_FT[Datum],tbl_BT[[#This Row],[Datum]])&gt;0</f>
        <v>0</v>
      </c>
      <c r="D363" t="str">
        <f>IF(tbl_BT[[#This Row],[Ist_FT]],INDEX(tbl_FT[Bezeichner],MATCH(tbl_BT[[#This Row],[Datum]],tbl_FT[Datum],0)),"")</f>
        <v/>
      </c>
      <c r="E363" s="6" t="b">
        <f>AND(tbl_BT[[#This Row],[Wochentag]]&lt;=5,NOT(tbl_BT[[#This Row],[Ist_FT]]))</f>
        <v>0</v>
      </c>
      <c r="F363" s="6" t="b">
        <f>NOT(tbl_BT[[#This Row],[Ist_AT]])</f>
        <v>1</v>
      </c>
      <c r="G363" s="3" t="str">
        <f>IF(tbl_BT[[#This Row],[Ist_AT]],IFERROR(_xlfn.AGGREGATE(14,6,tbl_BT[Datum]/((tbl_BT[Datum]&lt;tbl_BT[[#This Row],[Datum]])*tbl_BT[Ist_Frei]),1),""),"")</f>
        <v/>
      </c>
      <c r="H363" s="3" t="str">
        <f>IF(tbl_BT[[#This Row],[Ist_AT]],IFERROR(_xlfn.AGGREGATE(15,6,tbl_BT[Datum]/((tbl_BT[Datum]&gt;tbl_BT[[#This Row],[Datum]])*tbl_BT[Ist_Frei]),1),""),"")</f>
        <v/>
      </c>
      <c r="I363" s="7" t="str">
        <f>IFERROR(tbl_BT[[#This Row],[AT_frei_nach]]-tbl_BT[[#This Row],[AT_frei_vor]]-1,"")</f>
        <v/>
      </c>
      <c r="J363" t="b">
        <f>OR(tbl_BT[[#This Row],[Ist_Frei]],tbl_BT[[#This Row],[AT_Anzahl]]=1)</f>
        <v>1</v>
      </c>
      <c r="K363" s="1">
        <f>IF(tbl_BT[[#This Row],[Ist_BT_Prüfung]],IFERROR(_xlfn.AGGREGATE(14,6,tbl_BT[Datum]/((tbl_BT[Datum]&lt;tbl_BT[[#This Row],[Datum]])*NOT(tbl_BT[Ist_BT_Prüfung])),1),""),"")</f>
        <v>45282</v>
      </c>
      <c r="L363" s="1">
        <f>IF(tbl_BT[[#This Row],[Ist_BT_Prüfung]],IFERROR(_xlfn.AGGREGATE(15,6,tbl_BT[Datum]/((tbl_BT[Datum]&gt;tbl_BT[[#This Row],[Datum]])*NOT(tbl_BT[Ist_BT_Prüfung])),1),""),"")</f>
        <v>45287</v>
      </c>
      <c r="M363" s="2">
        <f>IF(tbl_BT[[#This Row],[Ist_BT_Prüfung]],COUNTIFS(tbl_BT[Datum],"&gt;"&amp;tbl_BT[[#This Row],[BT_AT_vor]],tbl_BT[Datum],"&lt;"&amp;tbl_BT[[#This Row],[BT_AT_nach]],tbl_BT[Ist_AT],TRUE),"")</f>
        <v>0</v>
      </c>
      <c r="N363" t="b">
        <f>AND(tbl_BT[[#This Row],[Ist_BT_Prüfung]],tbl_BT[[#This Row],[BT_AT_Anzahl]]&gt;0)</f>
        <v>0</v>
      </c>
      <c r="O363" t="b">
        <f>AND(tbl_BT[[#This Row],[Ist_BT_Ergebnis]],tbl_BT[[#This Row],[Ist_AT]])</f>
        <v>0</v>
      </c>
    </row>
    <row r="364" spans="1:15" x14ac:dyDescent="0.3">
      <c r="A364" s="3">
        <v>45284</v>
      </c>
      <c r="B364">
        <f>WEEKDAY(tbl_BT[[#This Row],[Datum]],2)</f>
        <v>7</v>
      </c>
      <c r="C364" t="b">
        <f>COUNTIFS(tbl_FT[Datum],tbl_BT[[#This Row],[Datum]])&gt;0</f>
        <v>0</v>
      </c>
      <c r="D364" t="str">
        <f>IF(tbl_BT[[#This Row],[Ist_FT]],INDEX(tbl_FT[Bezeichner],MATCH(tbl_BT[[#This Row],[Datum]],tbl_FT[Datum],0)),"")</f>
        <v/>
      </c>
      <c r="E364" s="6" t="b">
        <f>AND(tbl_BT[[#This Row],[Wochentag]]&lt;=5,NOT(tbl_BT[[#This Row],[Ist_FT]]))</f>
        <v>0</v>
      </c>
      <c r="F364" s="6" t="b">
        <f>NOT(tbl_BT[[#This Row],[Ist_AT]])</f>
        <v>1</v>
      </c>
      <c r="G364" s="3" t="str">
        <f>IF(tbl_BT[[#This Row],[Ist_AT]],IFERROR(_xlfn.AGGREGATE(14,6,tbl_BT[Datum]/((tbl_BT[Datum]&lt;tbl_BT[[#This Row],[Datum]])*tbl_BT[Ist_Frei]),1),""),"")</f>
        <v/>
      </c>
      <c r="H364" s="3" t="str">
        <f>IF(tbl_BT[[#This Row],[Ist_AT]],IFERROR(_xlfn.AGGREGATE(15,6,tbl_BT[Datum]/((tbl_BT[Datum]&gt;tbl_BT[[#This Row],[Datum]])*tbl_BT[Ist_Frei]),1),""),"")</f>
        <v/>
      </c>
      <c r="I364" s="7" t="str">
        <f>IFERROR(tbl_BT[[#This Row],[AT_frei_nach]]-tbl_BT[[#This Row],[AT_frei_vor]]-1,"")</f>
        <v/>
      </c>
      <c r="J364" t="b">
        <f>OR(tbl_BT[[#This Row],[Ist_Frei]],tbl_BT[[#This Row],[AT_Anzahl]]=1)</f>
        <v>1</v>
      </c>
      <c r="K364" s="1">
        <f>IF(tbl_BT[[#This Row],[Ist_BT_Prüfung]],IFERROR(_xlfn.AGGREGATE(14,6,tbl_BT[Datum]/((tbl_BT[Datum]&lt;tbl_BT[[#This Row],[Datum]])*NOT(tbl_BT[Ist_BT_Prüfung])),1),""),"")</f>
        <v>45282</v>
      </c>
      <c r="L364" s="1">
        <f>IF(tbl_BT[[#This Row],[Ist_BT_Prüfung]],IFERROR(_xlfn.AGGREGATE(15,6,tbl_BT[Datum]/((tbl_BT[Datum]&gt;tbl_BT[[#This Row],[Datum]])*NOT(tbl_BT[Ist_BT_Prüfung])),1),""),"")</f>
        <v>45287</v>
      </c>
      <c r="M364" s="2">
        <f>IF(tbl_BT[[#This Row],[Ist_BT_Prüfung]],COUNTIFS(tbl_BT[Datum],"&gt;"&amp;tbl_BT[[#This Row],[BT_AT_vor]],tbl_BT[Datum],"&lt;"&amp;tbl_BT[[#This Row],[BT_AT_nach]],tbl_BT[Ist_AT],TRUE),"")</f>
        <v>0</v>
      </c>
      <c r="N364" t="b">
        <f>AND(tbl_BT[[#This Row],[Ist_BT_Prüfung]],tbl_BT[[#This Row],[BT_AT_Anzahl]]&gt;0)</f>
        <v>0</v>
      </c>
      <c r="O364" t="b">
        <f>AND(tbl_BT[[#This Row],[Ist_BT_Ergebnis]],tbl_BT[[#This Row],[Ist_AT]])</f>
        <v>0</v>
      </c>
    </row>
    <row r="365" spans="1:15" x14ac:dyDescent="0.3">
      <c r="A365" s="3">
        <v>45285</v>
      </c>
      <c r="B365">
        <f>WEEKDAY(tbl_BT[[#This Row],[Datum]],2)</f>
        <v>1</v>
      </c>
      <c r="C365" t="b">
        <f>COUNTIFS(tbl_FT[Datum],tbl_BT[[#This Row],[Datum]])&gt;0</f>
        <v>1</v>
      </c>
      <c r="D365" t="str">
        <f>IF(tbl_BT[[#This Row],[Ist_FT]],INDEX(tbl_FT[Bezeichner],MATCH(tbl_BT[[#This Row],[Datum]],tbl_FT[Datum],0)),"")</f>
        <v>1. Weihnachtstag</v>
      </c>
      <c r="E365" s="6" t="b">
        <f>AND(tbl_BT[[#This Row],[Wochentag]]&lt;=5,NOT(tbl_BT[[#This Row],[Ist_FT]]))</f>
        <v>0</v>
      </c>
      <c r="F365" s="6" t="b">
        <f>NOT(tbl_BT[[#This Row],[Ist_AT]])</f>
        <v>1</v>
      </c>
      <c r="G365" s="3" t="str">
        <f>IF(tbl_BT[[#This Row],[Ist_AT]],IFERROR(_xlfn.AGGREGATE(14,6,tbl_BT[Datum]/((tbl_BT[Datum]&lt;tbl_BT[[#This Row],[Datum]])*tbl_BT[Ist_Frei]),1),""),"")</f>
        <v/>
      </c>
      <c r="H365" s="3" t="str">
        <f>IF(tbl_BT[[#This Row],[Ist_AT]],IFERROR(_xlfn.AGGREGATE(15,6,tbl_BT[Datum]/((tbl_BT[Datum]&gt;tbl_BT[[#This Row],[Datum]])*tbl_BT[Ist_Frei]),1),""),"")</f>
        <v/>
      </c>
      <c r="I365" s="7" t="str">
        <f>IFERROR(tbl_BT[[#This Row],[AT_frei_nach]]-tbl_BT[[#This Row],[AT_frei_vor]]-1,"")</f>
        <v/>
      </c>
      <c r="J365" t="b">
        <f>OR(tbl_BT[[#This Row],[Ist_Frei]],tbl_BT[[#This Row],[AT_Anzahl]]=1)</f>
        <v>1</v>
      </c>
      <c r="K365" s="1">
        <f>IF(tbl_BT[[#This Row],[Ist_BT_Prüfung]],IFERROR(_xlfn.AGGREGATE(14,6,tbl_BT[Datum]/((tbl_BT[Datum]&lt;tbl_BT[[#This Row],[Datum]])*NOT(tbl_BT[Ist_BT_Prüfung])),1),""),"")</f>
        <v>45282</v>
      </c>
      <c r="L365" s="1">
        <f>IF(tbl_BT[[#This Row],[Ist_BT_Prüfung]],IFERROR(_xlfn.AGGREGATE(15,6,tbl_BT[Datum]/((tbl_BT[Datum]&gt;tbl_BT[[#This Row],[Datum]])*NOT(tbl_BT[Ist_BT_Prüfung])),1),""),"")</f>
        <v>45287</v>
      </c>
      <c r="M365" s="2">
        <f>IF(tbl_BT[[#This Row],[Ist_BT_Prüfung]],COUNTIFS(tbl_BT[Datum],"&gt;"&amp;tbl_BT[[#This Row],[BT_AT_vor]],tbl_BT[Datum],"&lt;"&amp;tbl_BT[[#This Row],[BT_AT_nach]],tbl_BT[Ist_AT],TRUE),"")</f>
        <v>0</v>
      </c>
      <c r="N365" t="b">
        <f>AND(tbl_BT[[#This Row],[Ist_BT_Prüfung]],tbl_BT[[#This Row],[BT_AT_Anzahl]]&gt;0)</f>
        <v>0</v>
      </c>
      <c r="O365" t="b">
        <f>AND(tbl_BT[[#This Row],[Ist_BT_Ergebnis]],tbl_BT[[#This Row],[Ist_AT]])</f>
        <v>0</v>
      </c>
    </row>
    <row r="366" spans="1:15" x14ac:dyDescent="0.3">
      <c r="A366" s="3">
        <v>45286</v>
      </c>
      <c r="B366">
        <f>WEEKDAY(tbl_BT[[#This Row],[Datum]],2)</f>
        <v>2</v>
      </c>
      <c r="C366" t="b">
        <f>COUNTIFS(tbl_FT[Datum],tbl_BT[[#This Row],[Datum]])&gt;0</f>
        <v>1</v>
      </c>
      <c r="D366" t="str">
        <f>IF(tbl_BT[[#This Row],[Ist_FT]],INDEX(tbl_FT[Bezeichner],MATCH(tbl_BT[[#This Row],[Datum]],tbl_FT[Datum],0)),"")</f>
        <v>2. Weihnachtstag</v>
      </c>
      <c r="E366" s="6" t="b">
        <f>AND(tbl_BT[[#This Row],[Wochentag]]&lt;=5,NOT(tbl_BT[[#This Row],[Ist_FT]]))</f>
        <v>0</v>
      </c>
      <c r="F366" s="6" t="b">
        <f>NOT(tbl_BT[[#This Row],[Ist_AT]])</f>
        <v>1</v>
      </c>
      <c r="G366" s="3" t="str">
        <f>IF(tbl_BT[[#This Row],[Ist_AT]],IFERROR(_xlfn.AGGREGATE(14,6,tbl_BT[Datum]/((tbl_BT[Datum]&lt;tbl_BT[[#This Row],[Datum]])*tbl_BT[Ist_Frei]),1),""),"")</f>
        <v/>
      </c>
      <c r="H366" s="3" t="str">
        <f>IF(tbl_BT[[#This Row],[Ist_AT]],IFERROR(_xlfn.AGGREGATE(15,6,tbl_BT[Datum]/((tbl_BT[Datum]&gt;tbl_BT[[#This Row],[Datum]])*tbl_BT[Ist_Frei]),1),""),"")</f>
        <v/>
      </c>
      <c r="I366" s="7" t="str">
        <f>IFERROR(tbl_BT[[#This Row],[AT_frei_nach]]-tbl_BT[[#This Row],[AT_frei_vor]]-1,"")</f>
        <v/>
      </c>
      <c r="J366" t="b">
        <f>OR(tbl_BT[[#This Row],[Ist_Frei]],tbl_BT[[#This Row],[AT_Anzahl]]=1)</f>
        <v>1</v>
      </c>
      <c r="K366" s="1">
        <f>IF(tbl_BT[[#This Row],[Ist_BT_Prüfung]],IFERROR(_xlfn.AGGREGATE(14,6,tbl_BT[Datum]/((tbl_BT[Datum]&lt;tbl_BT[[#This Row],[Datum]])*NOT(tbl_BT[Ist_BT_Prüfung])),1),""),"")</f>
        <v>45282</v>
      </c>
      <c r="L366" s="1">
        <f>IF(tbl_BT[[#This Row],[Ist_BT_Prüfung]],IFERROR(_xlfn.AGGREGATE(15,6,tbl_BT[Datum]/((tbl_BT[Datum]&gt;tbl_BT[[#This Row],[Datum]])*NOT(tbl_BT[Ist_BT_Prüfung])),1),""),"")</f>
        <v>45287</v>
      </c>
      <c r="M366" s="2">
        <f>IF(tbl_BT[[#This Row],[Ist_BT_Prüfung]],COUNTIFS(tbl_BT[Datum],"&gt;"&amp;tbl_BT[[#This Row],[BT_AT_vor]],tbl_BT[Datum],"&lt;"&amp;tbl_BT[[#This Row],[BT_AT_nach]],tbl_BT[Ist_AT],TRUE),"")</f>
        <v>0</v>
      </c>
      <c r="N366" t="b">
        <f>AND(tbl_BT[[#This Row],[Ist_BT_Prüfung]],tbl_BT[[#This Row],[BT_AT_Anzahl]]&gt;0)</f>
        <v>0</v>
      </c>
      <c r="O366" t="b">
        <f>AND(tbl_BT[[#This Row],[Ist_BT_Ergebnis]],tbl_BT[[#This Row],[Ist_AT]])</f>
        <v>0</v>
      </c>
    </row>
    <row r="367" spans="1:15" x14ac:dyDescent="0.3">
      <c r="A367" s="3">
        <v>45287</v>
      </c>
      <c r="B367">
        <f>WEEKDAY(tbl_BT[[#This Row],[Datum]],2)</f>
        <v>3</v>
      </c>
      <c r="C367" t="b">
        <f>COUNTIFS(tbl_FT[Datum],tbl_BT[[#This Row],[Datum]])&gt;0</f>
        <v>0</v>
      </c>
      <c r="D367" t="str">
        <f>IF(tbl_BT[[#This Row],[Ist_FT]],INDEX(tbl_FT[Bezeichner],MATCH(tbl_BT[[#This Row],[Datum]],tbl_FT[Datum],0)),"")</f>
        <v/>
      </c>
      <c r="E367" s="6" t="b">
        <f>AND(tbl_BT[[#This Row],[Wochentag]]&lt;=5,NOT(tbl_BT[[#This Row],[Ist_FT]]))</f>
        <v>1</v>
      </c>
      <c r="F367" s="6" t="b">
        <f>NOT(tbl_BT[[#This Row],[Ist_AT]])</f>
        <v>0</v>
      </c>
      <c r="G367" s="3">
        <f>IF(tbl_BT[[#This Row],[Ist_AT]],IFERROR(_xlfn.AGGREGATE(14,6,tbl_BT[Datum]/((tbl_BT[Datum]&lt;tbl_BT[[#This Row],[Datum]])*tbl_BT[Ist_Frei]),1),""),"")</f>
        <v>45286</v>
      </c>
      <c r="H367" s="3">
        <f>IF(tbl_BT[[#This Row],[Ist_AT]],IFERROR(_xlfn.AGGREGATE(15,6,tbl_BT[Datum]/((tbl_BT[Datum]&gt;tbl_BT[[#This Row],[Datum]])*tbl_BT[Ist_Frei]),1),""),"")</f>
        <v>45290</v>
      </c>
      <c r="I367" s="7">
        <f>IFERROR(tbl_BT[[#This Row],[AT_frei_nach]]-tbl_BT[[#This Row],[AT_frei_vor]]-1,"")</f>
        <v>3</v>
      </c>
      <c r="J367" t="b">
        <f>OR(tbl_BT[[#This Row],[Ist_Frei]],tbl_BT[[#This Row],[AT_Anzahl]]=1)</f>
        <v>0</v>
      </c>
      <c r="K367" s="1" t="str">
        <f>IF(tbl_BT[[#This Row],[Ist_BT_Prüfung]],IFERROR(_xlfn.AGGREGATE(14,6,tbl_BT[Datum]/((tbl_BT[Datum]&lt;tbl_BT[[#This Row],[Datum]])*NOT(tbl_BT[Ist_BT_Prüfung])),1),""),"")</f>
        <v/>
      </c>
      <c r="L367" s="1" t="str">
        <f>IF(tbl_BT[[#This Row],[Ist_BT_Prüfung]],IFERROR(_xlfn.AGGREGATE(15,6,tbl_BT[Datum]/((tbl_BT[Datum]&gt;tbl_BT[[#This Row],[Datum]])*NOT(tbl_BT[Ist_BT_Prüfung])),1),""),"")</f>
        <v/>
      </c>
      <c r="M367" s="2" t="str">
        <f>IF(tbl_BT[[#This Row],[Ist_BT_Prüfung]],COUNTIFS(tbl_BT[Datum],"&gt;"&amp;tbl_BT[[#This Row],[BT_AT_vor]],tbl_BT[Datum],"&lt;"&amp;tbl_BT[[#This Row],[BT_AT_nach]],tbl_BT[Ist_AT],TRUE),"")</f>
        <v/>
      </c>
      <c r="N367" t="b">
        <f>AND(tbl_BT[[#This Row],[Ist_BT_Prüfung]],tbl_BT[[#This Row],[BT_AT_Anzahl]]&gt;0)</f>
        <v>0</v>
      </c>
      <c r="O367" t="b">
        <f>AND(tbl_BT[[#This Row],[Ist_BT_Ergebnis]],tbl_BT[[#This Row],[Ist_AT]])</f>
        <v>0</v>
      </c>
    </row>
    <row r="368" spans="1:15" x14ac:dyDescent="0.3">
      <c r="A368" s="3">
        <v>45288</v>
      </c>
      <c r="B368">
        <f>WEEKDAY(tbl_BT[[#This Row],[Datum]],2)</f>
        <v>4</v>
      </c>
      <c r="C368" t="b">
        <f>COUNTIFS(tbl_FT[Datum],tbl_BT[[#This Row],[Datum]])&gt;0</f>
        <v>0</v>
      </c>
      <c r="D368" t="str">
        <f>IF(tbl_BT[[#This Row],[Ist_FT]],INDEX(tbl_FT[Bezeichner],MATCH(tbl_BT[[#This Row],[Datum]],tbl_FT[Datum],0)),"")</f>
        <v/>
      </c>
      <c r="E368" s="6" t="b">
        <f>AND(tbl_BT[[#This Row],[Wochentag]]&lt;=5,NOT(tbl_BT[[#This Row],[Ist_FT]]))</f>
        <v>1</v>
      </c>
      <c r="F368" s="6" t="b">
        <f>NOT(tbl_BT[[#This Row],[Ist_AT]])</f>
        <v>0</v>
      </c>
      <c r="G368" s="3">
        <f>IF(tbl_BT[[#This Row],[Ist_AT]],IFERROR(_xlfn.AGGREGATE(14,6,tbl_BT[Datum]/((tbl_BT[Datum]&lt;tbl_BT[[#This Row],[Datum]])*tbl_BT[Ist_Frei]),1),""),"")</f>
        <v>45286</v>
      </c>
      <c r="H368" s="3">
        <f>IF(tbl_BT[[#This Row],[Ist_AT]],IFERROR(_xlfn.AGGREGATE(15,6,tbl_BT[Datum]/((tbl_BT[Datum]&gt;tbl_BT[[#This Row],[Datum]])*tbl_BT[Ist_Frei]),1),""),"")</f>
        <v>45290</v>
      </c>
      <c r="I368" s="7">
        <f>IFERROR(tbl_BT[[#This Row],[AT_frei_nach]]-tbl_BT[[#This Row],[AT_frei_vor]]-1,"")</f>
        <v>3</v>
      </c>
      <c r="J368" t="b">
        <f>OR(tbl_BT[[#This Row],[Ist_Frei]],tbl_BT[[#This Row],[AT_Anzahl]]=1)</f>
        <v>0</v>
      </c>
      <c r="K368" s="1" t="str">
        <f>IF(tbl_BT[[#This Row],[Ist_BT_Prüfung]],IFERROR(_xlfn.AGGREGATE(14,6,tbl_BT[Datum]/((tbl_BT[Datum]&lt;tbl_BT[[#This Row],[Datum]])*NOT(tbl_BT[Ist_BT_Prüfung])),1),""),"")</f>
        <v/>
      </c>
      <c r="L368" s="1" t="str">
        <f>IF(tbl_BT[[#This Row],[Ist_BT_Prüfung]],IFERROR(_xlfn.AGGREGATE(15,6,tbl_BT[Datum]/((tbl_BT[Datum]&gt;tbl_BT[[#This Row],[Datum]])*NOT(tbl_BT[Ist_BT_Prüfung])),1),""),"")</f>
        <v/>
      </c>
      <c r="M368" s="2" t="str">
        <f>IF(tbl_BT[[#This Row],[Ist_BT_Prüfung]],COUNTIFS(tbl_BT[Datum],"&gt;"&amp;tbl_BT[[#This Row],[BT_AT_vor]],tbl_BT[Datum],"&lt;"&amp;tbl_BT[[#This Row],[BT_AT_nach]],tbl_BT[Ist_AT],TRUE),"")</f>
        <v/>
      </c>
      <c r="N368" t="b">
        <f>AND(tbl_BT[[#This Row],[Ist_BT_Prüfung]],tbl_BT[[#This Row],[BT_AT_Anzahl]]&gt;0)</f>
        <v>0</v>
      </c>
      <c r="O368" t="b">
        <f>AND(tbl_BT[[#This Row],[Ist_BT_Ergebnis]],tbl_BT[[#This Row],[Ist_AT]])</f>
        <v>0</v>
      </c>
    </row>
    <row r="369" spans="1:15" x14ac:dyDescent="0.3">
      <c r="A369" s="3">
        <v>45289</v>
      </c>
      <c r="B369">
        <f>WEEKDAY(tbl_BT[[#This Row],[Datum]],2)</f>
        <v>5</v>
      </c>
      <c r="C369" t="b">
        <f>COUNTIFS(tbl_FT[Datum],tbl_BT[[#This Row],[Datum]])&gt;0</f>
        <v>0</v>
      </c>
      <c r="D369" t="str">
        <f>IF(tbl_BT[[#This Row],[Ist_FT]],INDEX(tbl_FT[Bezeichner],MATCH(tbl_BT[[#This Row],[Datum]],tbl_FT[Datum],0)),"")</f>
        <v/>
      </c>
      <c r="E369" s="6" t="b">
        <f>AND(tbl_BT[[#This Row],[Wochentag]]&lt;=5,NOT(tbl_BT[[#This Row],[Ist_FT]]))</f>
        <v>1</v>
      </c>
      <c r="F369" s="6" t="b">
        <f>NOT(tbl_BT[[#This Row],[Ist_AT]])</f>
        <v>0</v>
      </c>
      <c r="G369" s="3">
        <f>IF(tbl_BT[[#This Row],[Ist_AT]],IFERROR(_xlfn.AGGREGATE(14,6,tbl_BT[Datum]/((tbl_BT[Datum]&lt;tbl_BT[[#This Row],[Datum]])*tbl_BT[Ist_Frei]),1),""),"")</f>
        <v>45286</v>
      </c>
      <c r="H369" s="3">
        <f>IF(tbl_BT[[#This Row],[Ist_AT]],IFERROR(_xlfn.AGGREGATE(15,6,tbl_BT[Datum]/((tbl_BT[Datum]&gt;tbl_BT[[#This Row],[Datum]])*tbl_BT[Ist_Frei]),1),""),"")</f>
        <v>45290</v>
      </c>
      <c r="I369" s="7">
        <f>IFERROR(tbl_BT[[#This Row],[AT_frei_nach]]-tbl_BT[[#This Row],[AT_frei_vor]]-1,"")</f>
        <v>3</v>
      </c>
      <c r="J369" t="b">
        <f>OR(tbl_BT[[#This Row],[Ist_Frei]],tbl_BT[[#This Row],[AT_Anzahl]]=1)</f>
        <v>0</v>
      </c>
      <c r="K369" s="1" t="str">
        <f>IF(tbl_BT[[#This Row],[Ist_BT_Prüfung]],IFERROR(_xlfn.AGGREGATE(14,6,tbl_BT[Datum]/((tbl_BT[Datum]&lt;tbl_BT[[#This Row],[Datum]])*NOT(tbl_BT[Ist_BT_Prüfung])),1),""),"")</f>
        <v/>
      </c>
      <c r="L369" s="1" t="str">
        <f>IF(tbl_BT[[#This Row],[Ist_BT_Prüfung]],IFERROR(_xlfn.AGGREGATE(15,6,tbl_BT[Datum]/((tbl_BT[Datum]&gt;tbl_BT[[#This Row],[Datum]])*NOT(tbl_BT[Ist_BT_Prüfung])),1),""),"")</f>
        <v/>
      </c>
      <c r="M369" s="2" t="str">
        <f>IF(tbl_BT[[#This Row],[Ist_BT_Prüfung]],COUNTIFS(tbl_BT[Datum],"&gt;"&amp;tbl_BT[[#This Row],[BT_AT_vor]],tbl_BT[Datum],"&lt;"&amp;tbl_BT[[#This Row],[BT_AT_nach]],tbl_BT[Ist_AT],TRUE),"")</f>
        <v/>
      </c>
      <c r="N369" t="b">
        <f>AND(tbl_BT[[#This Row],[Ist_BT_Prüfung]],tbl_BT[[#This Row],[BT_AT_Anzahl]]&gt;0)</f>
        <v>0</v>
      </c>
      <c r="O369" t="b">
        <f>AND(tbl_BT[[#This Row],[Ist_BT_Ergebnis]],tbl_BT[[#This Row],[Ist_AT]])</f>
        <v>0</v>
      </c>
    </row>
    <row r="370" spans="1:15" x14ac:dyDescent="0.3">
      <c r="A370" s="3">
        <v>45290</v>
      </c>
      <c r="B370">
        <f>WEEKDAY(tbl_BT[[#This Row],[Datum]],2)</f>
        <v>6</v>
      </c>
      <c r="C370" t="b">
        <f>COUNTIFS(tbl_FT[Datum],tbl_BT[[#This Row],[Datum]])&gt;0</f>
        <v>0</v>
      </c>
      <c r="D370" t="str">
        <f>IF(tbl_BT[[#This Row],[Ist_FT]],INDEX(tbl_FT[Bezeichner],MATCH(tbl_BT[[#This Row],[Datum]],tbl_FT[Datum],0)),"")</f>
        <v/>
      </c>
      <c r="E370" s="6" t="b">
        <f>AND(tbl_BT[[#This Row],[Wochentag]]&lt;=5,NOT(tbl_BT[[#This Row],[Ist_FT]]))</f>
        <v>0</v>
      </c>
      <c r="F370" s="6" t="b">
        <f>NOT(tbl_BT[[#This Row],[Ist_AT]])</f>
        <v>1</v>
      </c>
      <c r="G370" s="3" t="str">
        <f>IF(tbl_BT[[#This Row],[Ist_AT]],IFERROR(_xlfn.AGGREGATE(14,6,tbl_BT[Datum]/((tbl_BT[Datum]&lt;tbl_BT[[#This Row],[Datum]])*tbl_BT[Ist_Frei]),1),""),"")</f>
        <v/>
      </c>
      <c r="H370" s="3" t="str">
        <f>IF(tbl_BT[[#This Row],[Ist_AT]],IFERROR(_xlfn.AGGREGATE(15,6,tbl_BT[Datum]/((tbl_BT[Datum]&gt;tbl_BT[[#This Row],[Datum]])*tbl_BT[Ist_Frei]),1),""),"")</f>
        <v/>
      </c>
      <c r="I370" s="7" t="str">
        <f>IFERROR(tbl_BT[[#This Row],[AT_frei_nach]]-tbl_BT[[#This Row],[AT_frei_vor]]-1,"")</f>
        <v/>
      </c>
      <c r="J370" t="b">
        <f>OR(tbl_BT[[#This Row],[Ist_Frei]],tbl_BT[[#This Row],[AT_Anzahl]]=1)</f>
        <v>1</v>
      </c>
      <c r="K370" s="1">
        <f>IF(tbl_BT[[#This Row],[Ist_BT_Prüfung]],IFERROR(_xlfn.AGGREGATE(14,6,tbl_BT[Datum]/((tbl_BT[Datum]&lt;tbl_BT[[#This Row],[Datum]])*NOT(tbl_BT[Ist_BT_Prüfung])),1),""),"")</f>
        <v>45289</v>
      </c>
      <c r="L370" s="1">
        <f>IF(tbl_BT[[#This Row],[Ist_BT_Prüfung]],IFERROR(_xlfn.AGGREGATE(15,6,tbl_BT[Datum]/((tbl_BT[Datum]&gt;tbl_BT[[#This Row],[Datum]])*NOT(tbl_BT[Ist_BT_Prüfung])),1),""),"")</f>
        <v>45293</v>
      </c>
      <c r="M370" s="2">
        <f>IF(tbl_BT[[#This Row],[Ist_BT_Prüfung]],COUNTIFS(tbl_BT[Datum],"&gt;"&amp;tbl_BT[[#This Row],[BT_AT_vor]],tbl_BT[Datum],"&lt;"&amp;tbl_BT[[#This Row],[BT_AT_nach]],tbl_BT[Ist_AT],TRUE),"")</f>
        <v>0</v>
      </c>
      <c r="N370" t="b">
        <f>AND(tbl_BT[[#This Row],[Ist_BT_Prüfung]],tbl_BT[[#This Row],[BT_AT_Anzahl]]&gt;0)</f>
        <v>0</v>
      </c>
      <c r="O370" t="b">
        <f>AND(tbl_BT[[#This Row],[Ist_BT_Ergebnis]],tbl_BT[[#This Row],[Ist_AT]])</f>
        <v>0</v>
      </c>
    </row>
    <row r="371" spans="1:15" x14ac:dyDescent="0.3">
      <c r="A371" s="3">
        <v>45291</v>
      </c>
      <c r="B371">
        <f>WEEKDAY(tbl_BT[[#This Row],[Datum]],2)</f>
        <v>7</v>
      </c>
      <c r="C371" t="b">
        <f>COUNTIFS(tbl_FT[Datum],tbl_BT[[#This Row],[Datum]])&gt;0</f>
        <v>0</v>
      </c>
      <c r="D371" t="str">
        <f>IF(tbl_BT[[#This Row],[Ist_FT]],INDEX(tbl_FT[Bezeichner],MATCH(tbl_BT[[#This Row],[Datum]],tbl_FT[Datum],0)),"")</f>
        <v/>
      </c>
      <c r="E371" s="6" t="b">
        <f>AND(tbl_BT[[#This Row],[Wochentag]]&lt;=5,NOT(tbl_BT[[#This Row],[Ist_FT]]))</f>
        <v>0</v>
      </c>
      <c r="F371" s="6" t="b">
        <f>NOT(tbl_BT[[#This Row],[Ist_AT]])</f>
        <v>1</v>
      </c>
      <c r="G371" s="3" t="str">
        <f>IF(tbl_BT[[#This Row],[Ist_AT]],IFERROR(_xlfn.AGGREGATE(14,6,tbl_BT[Datum]/((tbl_BT[Datum]&lt;tbl_BT[[#This Row],[Datum]])*tbl_BT[Ist_Frei]),1),""),"")</f>
        <v/>
      </c>
      <c r="H371" s="3" t="str">
        <f>IF(tbl_BT[[#This Row],[Ist_AT]],IFERROR(_xlfn.AGGREGATE(15,6,tbl_BT[Datum]/((tbl_BT[Datum]&gt;tbl_BT[[#This Row],[Datum]])*tbl_BT[Ist_Frei]),1),""),"")</f>
        <v/>
      </c>
      <c r="I371" s="7" t="str">
        <f>IFERROR(tbl_BT[[#This Row],[AT_frei_nach]]-tbl_BT[[#This Row],[AT_frei_vor]]-1,"")</f>
        <v/>
      </c>
      <c r="J371" t="b">
        <f>OR(tbl_BT[[#This Row],[Ist_Frei]],tbl_BT[[#This Row],[AT_Anzahl]]=1)</f>
        <v>1</v>
      </c>
      <c r="K371" s="1">
        <f>IF(tbl_BT[[#This Row],[Ist_BT_Prüfung]],IFERROR(_xlfn.AGGREGATE(14,6,tbl_BT[Datum]/((tbl_BT[Datum]&lt;tbl_BT[[#This Row],[Datum]])*NOT(tbl_BT[Ist_BT_Prüfung])),1),""),"")</f>
        <v>45289</v>
      </c>
      <c r="L371" s="1">
        <f>IF(tbl_BT[[#This Row],[Ist_BT_Prüfung]],IFERROR(_xlfn.AGGREGATE(15,6,tbl_BT[Datum]/((tbl_BT[Datum]&gt;tbl_BT[[#This Row],[Datum]])*NOT(tbl_BT[Ist_BT_Prüfung])),1),""),"")</f>
        <v>45293</v>
      </c>
      <c r="M371" s="2">
        <f>IF(tbl_BT[[#This Row],[Ist_BT_Prüfung]],COUNTIFS(tbl_BT[Datum],"&gt;"&amp;tbl_BT[[#This Row],[BT_AT_vor]],tbl_BT[Datum],"&lt;"&amp;tbl_BT[[#This Row],[BT_AT_nach]],tbl_BT[Ist_AT],TRUE),"")</f>
        <v>0</v>
      </c>
      <c r="N371" t="b">
        <f>AND(tbl_BT[[#This Row],[Ist_BT_Prüfung]],tbl_BT[[#This Row],[BT_AT_Anzahl]]&gt;0)</f>
        <v>0</v>
      </c>
      <c r="O371" t="b">
        <f>AND(tbl_BT[[#This Row],[Ist_BT_Ergebnis]],tbl_BT[[#This Row],[Ist_AT]])</f>
        <v>0</v>
      </c>
    </row>
    <row r="372" spans="1:15" x14ac:dyDescent="0.3">
      <c r="A372" s="3">
        <v>45292</v>
      </c>
      <c r="B372">
        <f>WEEKDAY(tbl_BT[[#This Row],[Datum]],2)</f>
        <v>1</v>
      </c>
      <c r="C372" t="b">
        <f>COUNTIFS(tbl_FT[Datum],tbl_BT[[#This Row],[Datum]])&gt;0</f>
        <v>1</v>
      </c>
      <c r="D372" t="str">
        <f>IF(tbl_BT[[#This Row],[Ist_FT]],INDEX(tbl_FT[Bezeichner],MATCH(tbl_BT[[#This Row],[Datum]],tbl_FT[Datum],0)),"")</f>
        <v>Neujahr</v>
      </c>
      <c r="E372" s="6" t="b">
        <f>AND(tbl_BT[[#This Row],[Wochentag]]&lt;=5,NOT(tbl_BT[[#This Row],[Ist_FT]]))</f>
        <v>0</v>
      </c>
      <c r="F372" s="6" t="b">
        <f>NOT(tbl_BT[[#This Row],[Ist_AT]])</f>
        <v>1</v>
      </c>
      <c r="G372" s="3" t="str">
        <f>IF(tbl_BT[[#This Row],[Ist_AT]],IFERROR(_xlfn.AGGREGATE(14,6,tbl_BT[Datum]/((tbl_BT[Datum]&lt;tbl_BT[[#This Row],[Datum]])*tbl_BT[Ist_Frei]),1),""),"")</f>
        <v/>
      </c>
      <c r="H372" s="3" t="str">
        <f>IF(tbl_BT[[#This Row],[Ist_AT]],IFERROR(_xlfn.AGGREGATE(15,6,tbl_BT[Datum]/((tbl_BT[Datum]&gt;tbl_BT[[#This Row],[Datum]])*tbl_BT[Ist_Frei]),1),""),"")</f>
        <v/>
      </c>
      <c r="I372" s="7" t="str">
        <f>IFERROR(tbl_BT[[#This Row],[AT_frei_nach]]-tbl_BT[[#This Row],[AT_frei_vor]]-1,"")</f>
        <v/>
      </c>
      <c r="J372" t="b">
        <f>OR(tbl_BT[[#This Row],[Ist_Frei]],tbl_BT[[#This Row],[AT_Anzahl]]=1)</f>
        <v>1</v>
      </c>
      <c r="K372" s="1">
        <f>IF(tbl_BT[[#This Row],[Ist_BT_Prüfung]],IFERROR(_xlfn.AGGREGATE(14,6,tbl_BT[Datum]/((tbl_BT[Datum]&lt;tbl_BT[[#This Row],[Datum]])*NOT(tbl_BT[Ist_BT_Prüfung])),1),""),"")</f>
        <v>45289</v>
      </c>
      <c r="L372" s="1">
        <f>IF(tbl_BT[[#This Row],[Ist_BT_Prüfung]],IFERROR(_xlfn.AGGREGATE(15,6,tbl_BT[Datum]/((tbl_BT[Datum]&gt;tbl_BT[[#This Row],[Datum]])*NOT(tbl_BT[Ist_BT_Prüfung])),1),""),"")</f>
        <v>45293</v>
      </c>
      <c r="M372" s="2">
        <f>IF(tbl_BT[[#This Row],[Ist_BT_Prüfung]],COUNTIFS(tbl_BT[Datum],"&gt;"&amp;tbl_BT[[#This Row],[BT_AT_vor]],tbl_BT[Datum],"&lt;"&amp;tbl_BT[[#This Row],[BT_AT_nach]],tbl_BT[Ist_AT],TRUE),"")</f>
        <v>0</v>
      </c>
      <c r="N372" t="b">
        <f>AND(tbl_BT[[#This Row],[Ist_BT_Prüfung]],tbl_BT[[#This Row],[BT_AT_Anzahl]]&gt;0)</f>
        <v>0</v>
      </c>
      <c r="O372" t="b">
        <f>AND(tbl_BT[[#This Row],[Ist_BT_Ergebnis]],tbl_BT[[#This Row],[Ist_AT]])</f>
        <v>0</v>
      </c>
    </row>
    <row r="373" spans="1:15" x14ac:dyDescent="0.3">
      <c r="A373" s="3">
        <v>45293</v>
      </c>
      <c r="B373">
        <f>WEEKDAY(tbl_BT[[#This Row],[Datum]],2)</f>
        <v>2</v>
      </c>
      <c r="C373" t="b">
        <f>COUNTIFS(tbl_FT[Datum],tbl_BT[[#This Row],[Datum]])&gt;0</f>
        <v>0</v>
      </c>
      <c r="D373" t="str">
        <f>IF(tbl_BT[[#This Row],[Ist_FT]],INDEX(tbl_FT[Bezeichner],MATCH(tbl_BT[[#This Row],[Datum]],tbl_FT[Datum],0)),"")</f>
        <v/>
      </c>
      <c r="E373" s="6" t="b">
        <f>AND(tbl_BT[[#This Row],[Wochentag]]&lt;=5,NOT(tbl_BT[[#This Row],[Ist_FT]]))</f>
        <v>1</v>
      </c>
      <c r="F373" s="6" t="b">
        <f>NOT(tbl_BT[[#This Row],[Ist_AT]])</f>
        <v>0</v>
      </c>
      <c r="G373" s="3">
        <f>IF(tbl_BT[[#This Row],[Ist_AT]],IFERROR(_xlfn.AGGREGATE(14,6,tbl_BT[Datum]/((tbl_BT[Datum]&lt;tbl_BT[[#This Row],[Datum]])*tbl_BT[Ist_Frei]),1),""),"")</f>
        <v>45292</v>
      </c>
      <c r="H373" s="3" t="str">
        <f>IF(tbl_BT[[#This Row],[Ist_AT]],IFERROR(_xlfn.AGGREGATE(15,6,tbl_BT[Datum]/((tbl_BT[Datum]&gt;tbl_BT[[#This Row],[Datum]])*tbl_BT[Ist_Frei]),1),""),"")</f>
        <v/>
      </c>
      <c r="I373" s="7" t="str">
        <f>IFERROR(tbl_BT[[#This Row],[AT_frei_nach]]-tbl_BT[[#This Row],[AT_frei_vor]]-1,"")</f>
        <v/>
      </c>
      <c r="J373" t="b">
        <f>OR(tbl_BT[[#This Row],[Ist_Frei]],tbl_BT[[#This Row],[AT_Anzahl]]=1)</f>
        <v>0</v>
      </c>
      <c r="K373" s="1" t="str">
        <f>IF(tbl_BT[[#This Row],[Ist_BT_Prüfung]],IFERROR(_xlfn.AGGREGATE(14,6,tbl_BT[Datum]/((tbl_BT[Datum]&lt;tbl_BT[[#This Row],[Datum]])*NOT(tbl_BT[Ist_BT_Prüfung])),1),""),"")</f>
        <v/>
      </c>
      <c r="L373" s="1" t="str">
        <f>IF(tbl_BT[[#This Row],[Ist_BT_Prüfung]],IFERROR(_xlfn.AGGREGATE(15,6,tbl_BT[Datum]/((tbl_BT[Datum]&gt;tbl_BT[[#This Row],[Datum]])*NOT(tbl_BT[Ist_BT_Prüfung])),1),""),"")</f>
        <v/>
      </c>
      <c r="M373" s="2" t="str">
        <f>IF(tbl_BT[[#This Row],[Ist_BT_Prüfung]],COUNTIFS(tbl_BT[Datum],"&gt;"&amp;tbl_BT[[#This Row],[BT_AT_vor]],tbl_BT[Datum],"&lt;"&amp;tbl_BT[[#This Row],[BT_AT_nach]],tbl_BT[Ist_AT],TRUE),"")</f>
        <v/>
      </c>
      <c r="N373" t="b">
        <f>AND(tbl_BT[[#This Row],[Ist_BT_Prüfung]],tbl_BT[[#This Row],[BT_AT_Anzahl]]&gt;0)</f>
        <v>0</v>
      </c>
      <c r="O373" t="b">
        <f>AND(tbl_BT[[#This Row],[Ist_BT_Ergebnis]],tbl_BT[[#This Row],[Ist_AT]])</f>
        <v>0</v>
      </c>
    </row>
    <row r="374" spans="1:15" x14ac:dyDescent="0.3">
      <c r="A374" s="3">
        <v>45294</v>
      </c>
      <c r="B374">
        <f>WEEKDAY(tbl_BT[[#This Row],[Datum]],2)</f>
        <v>3</v>
      </c>
      <c r="C374" t="b">
        <f>COUNTIFS(tbl_FT[Datum],tbl_BT[[#This Row],[Datum]])&gt;0</f>
        <v>0</v>
      </c>
      <c r="D374" t="str">
        <f>IF(tbl_BT[[#This Row],[Ist_FT]],INDEX(tbl_FT[Bezeichner],MATCH(tbl_BT[[#This Row],[Datum]],tbl_FT[Datum],0)),"")</f>
        <v/>
      </c>
      <c r="E374" s="6" t="b">
        <f>AND(tbl_BT[[#This Row],[Wochentag]]&lt;=5,NOT(tbl_BT[[#This Row],[Ist_FT]]))</f>
        <v>1</v>
      </c>
      <c r="F374" s="6" t="b">
        <f>NOT(tbl_BT[[#This Row],[Ist_AT]])</f>
        <v>0</v>
      </c>
      <c r="G374" s="3">
        <f>IF(tbl_BT[[#This Row],[Ist_AT]],IFERROR(_xlfn.AGGREGATE(14,6,tbl_BT[Datum]/((tbl_BT[Datum]&lt;tbl_BT[[#This Row],[Datum]])*tbl_BT[Ist_Frei]),1),""),"")</f>
        <v>45292</v>
      </c>
      <c r="H374" s="3" t="str">
        <f>IF(tbl_BT[[#This Row],[Ist_AT]],IFERROR(_xlfn.AGGREGATE(15,6,tbl_BT[Datum]/((tbl_BT[Datum]&gt;tbl_BT[[#This Row],[Datum]])*tbl_BT[Ist_Frei]),1),""),"")</f>
        <v/>
      </c>
      <c r="I374" s="7" t="str">
        <f>IFERROR(tbl_BT[[#This Row],[AT_frei_nach]]-tbl_BT[[#This Row],[AT_frei_vor]]-1,"")</f>
        <v/>
      </c>
      <c r="J374" t="b">
        <f>OR(tbl_BT[[#This Row],[Ist_Frei]],tbl_BT[[#This Row],[AT_Anzahl]]=1)</f>
        <v>0</v>
      </c>
      <c r="K374" s="1" t="str">
        <f>IF(tbl_BT[[#This Row],[Ist_BT_Prüfung]],IFERROR(_xlfn.AGGREGATE(14,6,tbl_BT[Datum]/((tbl_BT[Datum]&lt;tbl_BT[[#This Row],[Datum]])*NOT(tbl_BT[Ist_BT_Prüfung])),1),""),"")</f>
        <v/>
      </c>
      <c r="L374" s="1" t="str">
        <f>IF(tbl_BT[[#This Row],[Ist_BT_Prüfung]],IFERROR(_xlfn.AGGREGATE(15,6,tbl_BT[Datum]/((tbl_BT[Datum]&gt;tbl_BT[[#This Row],[Datum]])*NOT(tbl_BT[Ist_BT_Prüfung])),1),""),"")</f>
        <v/>
      </c>
      <c r="M374" s="2" t="str">
        <f>IF(tbl_BT[[#This Row],[Ist_BT_Prüfung]],COUNTIFS(tbl_BT[Datum],"&gt;"&amp;tbl_BT[[#This Row],[BT_AT_vor]],tbl_BT[Datum],"&lt;"&amp;tbl_BT[[#This Row],[BT_AT_nach]],tbl_BT[Ist_AT],TRUE),"")</f>
        <v/>
      </c>
      <c r="N374" t="b">
        <f>AND(tbl_BT[[#This Row],[Ist_BT_Prüfung]],tbl_BT[[#This Row],[BT_AT_Anzahl]]&gt;0)</f>
        <v>0</v>
      </c>
      <c r="O374" t="b">
        <f>AND(tbl_BT[[#This Row],[Ist_BT_Ergebnis]],tbl_BT[[#This Row],[Ist_AT]])</f>
        <v>0</v>
      </c>
    </row>
    <row r="375" spans="1:15" x14ac:dyDescent="0.3">
      <c r="A375" s="3">
        <v>45295</v>
      </c>
      <c r="B375">
        <f>WEEKDAY(tbl_BT[[#This Row],[Datum]],2)</f>
        <v>4</v>
      </c>
      <c r="C375" t="b">
        <f>COUNTIFS(tbl_FT[Datum],tbl_BT[[#This Row],[Datum]])&gt;0</f>
        <v>0</v>
      </c>
      <c r="D375" t="str">
        <f>IF(tbl_BT[[#This Row],[Ist_FT]],INDEX(tbl_FT[Bezeichner],MATCH(tbl_BT[[#This Row],[Datum]],tbl_FT[Datum],0)),"")</f>
        <v/>
      </c>
      <c r="E375" s="6" t="b">
        <f>AND(tbl_BT[[#This Row],[Wochentag]]&lt;=5,NOT(tbl_BT[[#This Row],[Ist_FT]]))</f>
        <v>1</v>
      </c>
      <c r="F375" s="6" t="b">
        <f>NOT(tbl_BT[[#This Row],[Ist_AT]])</f>
        <v>0</v>
      </c>
      <c r="G375" s="3">
        <f>IF(tbl_BT[[#This Row],[Ist_AT]],IFERROR(_xlfn.AGGREGATE(14,6,tbl_BT[Datum]/((tbl_BT[Datum]&lt;tbl_BT[[#This Row],[Datum]])*tbl_BT[Ist_Frei]),1),""),"")</f>
        <v>45292</v>
      </c>
      <c r="H375" s="3" t="str">
        <f>IF(tbl_BT[[#This Row],[Ist_AT]],IFERROR(_xlfn.AGGREGATE(15,6,tbl_BT[Datum]/((tbl_BT[Datum]&gt;tbl_BT[[#This Row],[Datum]])*tbl_BT[Ist_Frei]),1),""),"")</f>
        <v/>
      </c>
      <c r="I375" s="7" t="str">
        <f>IFERROR(tbl_BT[[#This Row],[AT_frei_nach]]-tbl_BT[[#This Row],[AT_frei_vor]]-1,"")</f>
        <v/>
      </c>
      <c r="J375" t="b">
        <f>OR(tbl_BT[[#This Row],[Ist_Frei]],tbl_BT[[#This Row],[AT_Anzahl]]=1)</f>
        <v>0</v>
      </c>
      <c r="K375" s="1" t="str">
        <f>IF(tbl_BT[[#This Row],[Ist_BT_Prüfung]],IFERROR(_xlfn.AGGREGATE(14,6,tbl_BT[Datum]/((tbl_BT[Datum]&lt;tbl_BT[[#This Row],[Datum]])*NOT(tbl_BT[Ist_BT_Prüfung])),1),""),"")</f>
        <v/>
      </c>
      <c r="L375" s="1" t="str">
        <f>IF(tbl_BT[[#This Row],[Ist_BT_Prüfung]],IFERROR(_xlfn.AGGREGATE(15,6,tbl_BT[Datum]/((tbl_BT[Datum]&gt;tbl_BT[[#This Row],[Datum]])*NOT(tbl_BT[Ist_BT_Prüfung])),1),""),"")</f>
        <v/>
      </c>
      <c r="M375" s="2" t="str">
        <f>IF(tbl_BT[[#This Row],[Ist_BT_Prüfung]],COUNTIFS(tbl_BT[Datum],"&gt;"&amp;tbl_BT[[#This Row],[BT_AT_vor]],tbl_BT[Datum],"&lt;"&amp;tbl_BT[[#This Row],[BT_AT_nach]],tbl_BT[Ist_AT],TRUE),"")</f>
        <v/>
      </c>
      <c r="N375" t="b">
        <f>AND(tbl_BT[[#This Row],[Ist_BT_Prüfung]],tbl_BT[[#This Row],[BT_AT_Anzahl]]&gt;0)</f>
        <v>0</v>
      </c>
      <c r="O375" t="b">
        <f>AND(tbl_BT[[#This Row],[Ist_BT_Ergebnis]],tbl_BT[[#This Row],[Ist_AT]])</f>
        <v>0</v>
      </c>
    </row>
    <row r="376" spans="1:15" x14ac:dyDescent="0.3">
      <c r="A376" s="3">
        <v>45296</v>
      </c>
      <c r="B376">
        <f>WEEKDAY(tbl_BT[[#This Row],[Datum]],2)</f>
        <v>5</v>
      </c>
      <c r="C376" t="b">
        <f>COUNTIFS(tbl_FT[Datum],tbl_BT[[#This Row],[Datum]])&gt;0</f>
        <v>0</v>
      </c>
      <c r="D376" t="str">
        <f>IF(tbl_BT[[#This Row],[Ist_FT]],INDEX(tbl_FT[Bezeichner],MATCH(tbl_BT[[#This Row],[Datum]],tbl_FT[Datum],0)),"")</f>
        <v/>
      </c>
      <c r="E376" s="6" t="b">
        <f>AND(tbl_BT[[#This Row],[Wochentag]]&lt;=5,NOT(tbl_BT[[#This Row],[Ist_FT]]))</f>
        <v>1</v>
      </c>
      <c r="F376" s="6" t="b">
        <f>NOT(tbl_BT[[#This Row],[Ist_AT]])</f>
        <v>0</v>
      </c>
      <c r="G376" s="3">
        <f>IF(tbl_BT[[#This Row],[Ist_AT]],IFERROR(_xlfn.AGGREGATE(14,6,tbl_BT[Datum]/((tbl_BT[Datum]&lt;tbl_BT[[#This Row],[Datum]])*tbl_BT[Ist_Frei]),1),""),"")</f>
        <v>45292</v>
      </c>
      <c r="H376" s="3" t="str">
        <f>IF(tbl_BT[[#This Row],[Ist_AT]],IFERROR(_xlfn.AGGREGATE(15,6,tbl_BT[Datum]/((tbl_BT[Datum]&gt;tbl_BT[[#This Row],[Datum]])*tbl_BT[Ist_Frei]),1),""),"")</f>
        <v/>
      </c>
      <c r="I376" s="7" t="str">
        <f>IFERROR(tbl_BT[[#This Row],[AT_frei_nach]]-tbl_BT[[#This Row],[AT_frei_vor]]-1,"")</f>
        <v/>
      </c>
      <c r="J376" t="b">
        <f>OR(tbl_BT[[#This Row],[Ist_Frei]],tbl_BT[[#This Row],[AT_Anzahl]]=1)</f>
        <v>0</v>
      </c>
      <c r="K376" s="1" t="str">
        <f>IF(tbl_BT[[#This Row],[Ist_BT_Prüfung]],IFERROR(_xlfn.AGGREGATE(14,6,tbl_BT[Datum]/((tbl_BT[Datum]&lt;tbl_BT[[#This Row],[Datum]])*NOT(tbl_BT[Ist_BT_Prüfung])),1),""),"")</f>
        <v/>
      </c>
      <c r="L376" s="1" t="str">
        <f>IF(tbl_BT[[#This Row],[Ist_BT_Prüfung]],IFERROR(_xlfn.AGGREGATE(15,6,tbl_BT[Datum]/((tbl_BT[Datum]&gt;tbl_BT[[#This Row],[Datum]])*NOT(tbl_BT[Ist_BT_Prüfung])),1),""),"")</f>
        <v/>
      </c>
      <c r="M376" s="2" t="str">
        <f>IF(tbl_BT[[#This Row],[Ist_BT_Prüfung]],COUNTIFS(tbl_BT[Datum],"&gt;"&amp;tbl_BT[[#This Row],[BT_AT_vor]],tbl_BT[Datum],"&lt;"&amp;tbl_BT[[#This Row],[BT_AT_nach]],tbl_BT[Ist_AT],TRUE),"")</f>
        <v/>
      </c>
      <c r="N376" t="b">
        <f>AND(tbl_BT[[#This Row],[Ist_BT_Prüfung]],tbl_BT[[#This Row],[BT_AT_Anzahl]]&gt;0)</f>
        <v>0</v>
      </c>
      <c r="O376" t="b">
        <f>AND(tbl_BT[[#This Row],[Ist_BT_Ergebnis]],tbl_BT[[#This Row],[Ist_AT]])</f>
        <v>0</v>
      </c>
    </row>
    <row r="377" spans="1:15" x14ac:dyDescent="0.3">
      <c r="A377" s="5"/>
    </row>
    <row r="378" spans="1:15" x14ac:dyDescent="0.3">
      <c r="A378" s="5"/>
    </row>
    <row r="379" spans="1:15" x14ac:dyDescent="0.3">
      <c r="A379" s="5"/>
    </row>
    <row r="380" spans="1:15" x14ac:dyDescent="0.3">
      <c r="A380" s="5"/>
    </row>
    <row r="381" spans="1:15" x14ac:dyDescent="0.3">
      <c r="A381" s="5"/>
    </row>
    <row r="382" spans="1:15" x14ac:dyDescent="0.3">
      <c r="A382" s="5"/>
    </row>
  </sheetData>
  <conditionalFormatting sqref="A2:O376">
    <cfRule type="expression" dxfId="24" priority="13">
      <formula>$O2</formula>
    </cfRule>
    <cfRule type="expression" dxfId="23" priority="14">
      <formula>$C2</formula>
    </cfRule>
    <cfRule type="expression" dxfId="22" priority="15">
      <formula>$B2=6</formula>
    </cfRule>
    <cfRule type="expression" dxfId="21" priority="16">
      <formula>$B2=7</formula>
    </cfRule>
  </conditionalFormatting>
  <pageMargins left="0.70866141732283472" right="0.70866141732283472" top="0.78740157480314965" bottom="0.78740157480314965" header="0.31496062992125984" footer="0.31496062992125984"/>
  <pageSetup paperSize="9" fitToHeight="0"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D57BA-1A8D-41A5-8ECB-BDC9EB8E81EE}">
  <dimension ref="A1:E16"/>
  <sheetViews>
    <sheetView tabSelected="1" workbookViewId="0"/>
  </sheetViews>
  <sheetFormatPr baseColWidth="10" defaultRowHeight="14.4" x14ac:dyDescent="0.3"/>
  <cols>
    <col min="1" max="1" width="5.21875" style="4" bestFit="1" customWidth="1"/>
    <col min="2" max="2" width="13.88671875" style="4" bestFit="1" customWidth="1"/>
    <col min="3" max="3" width="43" style="4" customWidth="1"/>
    <col min="4" max="4" width="8.21875" style="8" bestFit="1" customWidth="1"/>
    <col min="5" max="5" width="22" style="4" bestFit="1" customWidth="1"/>
    <col min="6" max="16384" width="11.5546875" style="4"/>
  </cols>
  <sheetData>
    <row r="1" spans="1:5" x14ac:dyDescent="0.3">
      <c r="A1" s="4" t="s">
        <v>32</v>
      </c>
      <c r="B1" s="4" t="s">
        <v>33</v>
      </c>
      <c r="C1" s="4" t="s">
        <v>28</v>
      </c>
      <c r="D1" s="8" t="s">
        <v>13</v>
      </c>
      <c r="E1" s="4" t="s">
        <v>29</v>
      </c>
    </row>
    <row r="2" spans="1:5" x14ac:dyDescent="0.3">
      <c r="A2" s="4" t="s">
        <v>34</v>
      </c>
      <c r="B2" s="4" t="s">
        <v>12</v>
      </c>
      <c r="C2" s="9" t="s">
        <v>35</v>
      </c>
      <c r="D2" s="8">
        <v>13</v>
      </c>
    </row>
    <row r="3" spans="1:5" x14ac:dyDescent="0.3">
      <c r="A3" s="4" t="s">
        <v>36</v>
      </c>
      <c r="B3" s="4" t="s">
        <v>0</v>
      </c>
      <c r="C3" s="4" t="s">
        <v>37</v>
      </c>
      <c r="D3" s="8">
        <v>22</v>
      </c>
    </row>
    <row r="4" spans="1:5" x14ac:dyDescent="0.3">
      <c r="A4" s="4" t="s">
        <v>38</v>
      </c>
      <c r="B4" s="4" t="s">
        <v>15</v>
      </c>
      <c r="C4" s="4" t="s">
        <v>39</v>
      </c>
      <c r="D4" s="8">
        <v>38</v>
      </c>
    </row>
    <row r="5" spans="1:5" ht="28.8" x14ac:dyDescent="0.3">
      <c r="A5" s="4" t="s">
        <v>40</v>
      </c>
      <c r="B5" s="4" t="s">
        <v>20</v>
      </c>
      <c r="C5" s="4" t="s">
        <v>41</v>
      </c>
      <c r="D5" s="8">
        <v>83</v>
      </c>
    </row>
    <row r="6" spans="1:5" x14ac:dyDescent="0.3">
      <c r="A6" s="4" t="s">
        <v>42</v>
      </c>
      <c r="B6" s="4" t="s">
        <v>16</v>
      </c>
      <c r="C6" s="4" t="s">
        <v>43</v>
      </c>
      <c r="D6" s="8">
        <v>40</v>
      </c>
    </row>
    <row r="7" spans="1:5" ht="28.8" x14ac:dyDescent="0.3">
      <c r="A7" s="4" t="s">
        <v>44</v>
      </c>
      <c r="B7" s="4" t="s">
        <v>21</v>
      </c>
      <c r="C7" s="4" t="s">
        <v>45</v>
      </c>
      <c r="D7" s="8">
        <v>19</v>
      </c>
      <c r="E7" s="4" t="s">
        <v>31</v>
      </c>
    </row>
    <row r="8" spans="1:5" ht="43.2" x14ac:dyDescent="0.3">
      <c r="A8" s="4" t="s">
        <v>46</v>
      </c>
      <c r="B8" s="4" t="s">
        <v>17</v>
      </c>
      <c r="C8" s="4" t="s">
        <v>47</v>
      </c>
      <c r="D8" s="8">
        <v>93</v>
      </c>
      <c r="E8" s="4" t="s">
        <v>30</v>
      </c>
    </row>
    <row r="9" spans="1:5" ht="43.2" x14ac:dyDescent="0.3">
      <c r="A9" s="4" t="s">
        <v>48</v>
      </c>
      <c r="B9" s="4" t="s">
        <v>18</v>
      </c>
      <c r="C9" s="4" t="s">
        <v>49</v>
      </c>
      <c r="D9" s="8">
        <v>93</v>
      </c>
    </row>
    <row r="10" spans="1:5" ht="28.8" x14ac:dyDescent="0.3">
      <c r="A10" s="4" t="s">
        <v>50</v>
      </c>
      <c r="B10" s="4" t="s">
        <v>19</v>
      </c>
      <c r="C10" s="4" t="s">
        <v>51</v>
      </c>
      <c r="D10" s="8">
        <v>52</v>
      </c>
    </row>
    <row r="11" spans="1:5" x14ac:dyDescent="0.3">
      <c r="A11" s="4" t="s">
        <v>52</v>
      </c>
      <c r="B11" s="4" t="s">
        <v>22</v>
      </c>
      <c r="C11" s="4" t="s">
        <v>53</v>
      </c>
      <c r="D11" s="8">
        <v>37</v>
      </c>
    </row>
    <row r="12" spans="1:5" ht="43.2" x14ac:dyDescent="0.3">
      <c r="A12" s="4" t="s">
        <v>54</v>
      </c>
      <c r="B12" s="4" t="s">
        <v>23</v>
      </c>
      <c r="C12" s="4" t="s">
        <v>55</v>
      </c>
      <c r="D12" s="8">
        <v>114</v>
      </c>
    </row>
    <row r="13" spans="1:5" ht="43.2" x14ac:dyDescent="0.3">
      <c r="A13" s="4" t="s">
        <v>56</v>
      </c>
      <c r="B13" s="4" t="s">
        <v>24</v>
      </c>
      <c r="C13" s="4" t="s">
        <v>57</v>
      </c>
      <c r="D13" s="8">
        <v>114</v>
      </c>
    </row>
    <row r="14" spans="1:5" ht="43.2" x14ac:dyDescent="0.3">
      <c r="A14" s="4" t="s">
        <v>58</v>
      </c>
      <c r="B14" s="4" t="s">
        <v>25</v>
      </c>
      <c r="C14" s="4" t="s">
        <v>59</v>
      </c>
      <c r="D14" s="8">
        <v>111</v>
      </c>
    </row>
    <row r="15" spans="1:5" x14ac:dyDescent="0.3">
      <c r="A15" s="4" t="s">
        <v>60</v>
      </c>
      <c r="B15" s="4" t="s">
        <v>26</v>
      </c>
      <c r="C15" s="4" t="s">
        <v>61</v>
      </c>
      <c r="D15" s="8">
        <v>45</v>
      </c>
    </row>
    <row r="16" spans="1:5" x14ac:dyDescent="0.3">
      <c r="A16" s="4" t="s">
        <v>62</v>
      </c>
      <c r="B16" s="4" t="s">
        <v>27</v>
      </c>
      <c r="C16" s="4" t="s">
        <v>63</v>
      </c>
      <c r="D16" s="8">
        <v>38</v>
      </c>
    </row>
  </sheetData>
  <printOptions horizontalCentered="1"/>
  <pageMargins left="0.39370078740157483" right="0.39370078740157483" top="0.78740157480314965" bottom="0.78740157480314965" header="0.31496062992125984" footer="0.31496062992125984"/>
  <pageSetup paperSize="9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Artikel_Feiertage</vt:lpstr>
      <vt:lpstr>Artikel_Kalkulation</vt:lpstr>
      <vt:lpstr>Artikel_Formeln</vt:lpstr>
      <vt:lpstr>Artikel_Kalkulation!Drucktitel</vt:lpstr>
    </vt:vector>
  </TitlesOfParts>
  <Company>Tobias Ravens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Brückentage berechnen</dc:title>
  <dc:subject>Brückentage</dc:subject>
  <dc:creator>Tobias Ravens</dc:creator>
  <cp:keywords>Heise, Artikel, Excel</cp:keywords>
  <dc:description>Entwurfsfassung Stefan Wischner per 24.06.2022</dc:description>
  <cp:lastModifiedBy>Tobias Ravens</cp:lastModifiedBy>
  <cp:lastPrinted>2022-06-24T10:58:02Z</cp:lastPrinted>
  <dcterms:created xsi:type="dcterms:W3CDTF">2022-06-16T13:42:16Z</dcterms:created>
  <dcterms:modified xsi:type="dcterms:W3CDTF">2022-06-24T12:34:47Z</dcterms:modified>
  <cp:contentStatus>Entwurf</cp:contentStatus>
</cp:coreProperties>
</file>