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Ex1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Ex2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beit\94_Sonderhefte\Home und Office\"/>
    </mc:Choice>
  </mc:AlternateContent>
  <xr:revisionPtr revIDLastSave="0" documentId="13_ncr:1_{0F4E1EE9-C706-4F48-A8AD-02E1213B3D95}" xr6:coauthVersionLast="45" xr6:coauthVersionMax="45" xr10:uidLastSave="{00000000-0000-0000-0000-000000000000}"/>
  <bookViews>
    <workbookView xWindow="-120" yWindow="-120" windowWidth="19440" windowHeight="15000" activeTab="3" xr2:uid="{00000000-000D-0000-FFFF-FFFF00000000}"/>
  </bookViews>
  <sheets>
    <sheet name="Waren_Beratung_Service" sheetId="3" r:id="rId1"/>
    <sheet name="Mitarbeiter_Filiale" sheetId="16" r:id="rId2"/>
    <sheet name="Umsatz-Kosten-Pyramide" sheetId="10" r:id="rId3"/>
    <sheet name="Gantt-Diagramm" sheetId="9" r:id="rId4"/>
    <sheet name="Wechselkurse_Brexit" sheetId="18" r:id="rId5"/>
    <sheet name="Warengruppen_Umsatz" sheetId="19" r:id="rId6"/>
    <sheet name="Warengruppen_Umsatz_Marktanteil" sheetId="21" r:id="rId7"/>
    <sheet name="Nährstoffe" sheetId="23" r:id="rId8"/>
    <sheet name="Region_Städte" sheetId="2" r:id="rId9"/>
  </sheets>
  <externalReferences>
    <externalReference r:id="rId10"/>
  </externalReferences>
  <definedNames>
    <definedName name="_xlchart.v1.0" hidden="1">Nährstoffe!$B$3:$C$11</definedName>
    <definedName name="_xlchart.v1.1" hidden="1">Nährstoffe!$D$2</definedName>
    <definedName name="_xlchart.v1.2" hidden="1">Nährstoffe!$D$3:$D$11</definedName>
    <definedName name="_xlchart.v1.3" hidden="1">Region_Städte!$B$3:$C$20</definedName>
    <definedName name="_xlchart.v1.4" hidden="1">Region_Städte!$D$2</definedName>
    <definedName name="_xlchart.v1.5" hidden="1">Region_Städte!$D$3:$D$20</definedName>
    <definedName name="_xlcn.WorksheetConnection_14.3DKartenA1B16" hidden="1">'[1]13'!$A$1:$B$16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14.) 3D-Karten!$A$1:$B$16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9" l="1"/>
  <c r="D5" i="9" s="1"/>
  <c r="F5" i="9" s="1"/>
  <c r="G5" i="9" s="1"/>
  <c r="H5" i="9" s="1"/>
  <c r="F6" i="9"/>
  <c r="G6" i="9" s="1"/>
  <c r="H6" i="9" s="1"/>
  <c r="F7" i="9"/>
  <c r="D8" i="9" s="1"/>
  <c r="F8" i="9" s="1"/>
  <c r="G8" i="9" s="1"/>
  <c r="H8" i="9" s="1"/>
  <c r="F3" i="9"/>
  <c r="G3" i="9" s="1"/>
  <c r="H3" i="9" s="1"/>
  <c r="G4" i="9" l="1"/>
  <c r="H4" i="9" s="1"/>
  <c r="G7" i="9"/>
  <c r="H7" i="9" s="1"/>
  <c r="E14" i="10" l="1"/>
  <c r="E13" i="10"/>
  <c r="E12" i="10"/>
  <c r="E11" i="10"/>
  <c r="E10" i="10"/>
  <c r="E9" i="10"/>
  <c r="E8" i="10"/>
  <c r="E7" i="10"/>
  <c r="E6" i="10"/>
  <c r="E5" i="10"/>
  <c r="E4" i="10"/>
  <c r="E3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14.) 3D-Karten!$A$1:$B$16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14.3DKartenA1B16"/>
        </x15:connection>
      </ext>
    </extLst>
  </connection>
</connections>
</file>

<file path=xl/sharedStrings.xml><?xml version="1.0" encoding="utf-8"?>
<sst xmlns="http://schemas.openxmlformats.org/spreadsheetml/2006/main" count="164" uniqueCount="116">
  <si>
    <t>Berlin</t>
  </si>
  <si>
    <t>Nord</t>
  </si>
  <si>
    <t>Ost</t>
  </si>
  <si>
    <t>Süd</t>
  </si>
  <si>
    <t>West</t>
  </si>
  <si>
    <t>Region</t>
  </si>
  <si>
    <t>Stadt</t>
  </si>
  <si>
    <t>Köln</t>
  </si>
  <si>
    <t>Umsätze</t>
  </si>
  <si>
    <t>Essen</t>
  </si>
  <si>
    <t>Duisburg</t>
  </si>
  <si>
    <t>Münster</t>
  </si>
  <si>
    <t>Bochum</t>
  </si>
  <si>
    <t>Düsseldorf</t>
  </si>
  <si>
    <t>Krefeld</t>
  </si>
  <si>
    <t>Leipzig</t>
  </si>
  <si>
    <t>Weimar</t>
  </si>
  <si>
    <t>Hamburg</t>
  </si>
  <si>
    <t>Bremen</t>
  </si>
  <si>
    <t>Kiel</t>
  </si>
  <si>
    <t>Lübeck</t>
  </si>
  <si>
    <t>München</t>
  </si>
  <si>
    <t>Nürnberg</t>
  </si>
  <si>
    <t>Regensburg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</si>
  <si>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</si>
  <si>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</si>
  <si>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</si>
  <si>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</si>
  <si>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</si>
  <si>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</si>
  <si>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</si>
  <si>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</si>
  <si>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</si>
  <si>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</si>
  <si>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</si>
  <si>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</si>
  <si>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</si>
  <si>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Kosten</t>
  </si>
  <si>
    <t>Beginn</t>
  </si>
  <si>
    <t>Dauer in Tagen</t>
  </si>
  <si>
    <t>Umsatz</t>
  </si>
  <si>
    <t>Gewinn</t>
  </si>
  <si>
    <t xml:space="preserve">Kiel </t>
  </si>
  <si>
    <t xml:space="preserve">München </t>
  </si>
  <si>
    <t xml:space="preserve">Stuttgart </t>
  </si>
  <si>
    <t xml:space="preserve">Hannover </t>
  </si>
  <si>
    <t xml:space="preserve">Bremen </t>
  </si>
  <si>
    <t>Filiale</t>
  </si>
  <si>
    <t>Hagen</t>
  </si>
  <si>
    <t>Oberhausen</t>
  </si>
  <si>
    <t>Mainz</t>
  </si>
  <si>
    <t>Dresden</t>
  </si>
  <si>
    <t>Mitarbeiter</t>
  </si>
  <si>
    <t>Warenverkauf</t>
  </si>
  <si>
    <t>Beratung</t>
  </si>
  <si>
    <t>Kundendienst</t>
  </si>
  <si>
    <t>Vorgang 1</t>
  </si>
  <si>
    <t>Vorgang 2</t>
  </si>
  <si>
    <t>Vorgang 3</t>
  </si>
  <si>
    <t>Vorgang 4</t>
  </si>
  <si>
    <t>Meilenstein 2</t>
  </si>
  <si>
    <t>Ressource</t>
  </si>
  <si>
    <t>Team 1</t>
  </si>
  <si>
    <t>Team 2</t>
  </si>
  <si>
    <t>Meilen-steine</t>
  </si>
  <si>
    <t>Ende</t>
  </si>
  <si>
    <t>Differenz</t>
  </si>
  <si>
    <t>Meilenstein 1</t>
  </si>
  <si>
    <t>Projektphase</t>
  </si>
  <si>
    <t>Mahlzeit</t>
  </si>
  <si>
    <t>Nährstoff</t>
  </si>
  <si>
    <t>Fett</t>
  </si>
  <si>
    <t>Anzahl Artikel</t>
  </si>
  <si>
    <t>Marktanteil (%)</t>
  </si>
  <si>
    <t>Haushaltswaren</t>
  </si>
  <si>
    <t>Bekleidung Damen</t>
  </si>
  <si>
    <t>Bekleidung Herren</t>
  </si>
  <si>
    <t>Bekleidung Kinder</t>
  </si>
  <si>
    <t>Teppiche</t>
  </si>
  <si>
    <t>Bettwäsche</t>
  </si>
  <si>
    <t>Gardinen</t>
  </si>
  <si>
    <t>Schreibwaren</t>
  </si>
  <si>
    <t>Schuhe</t>
  </si>
  <si>
    <t>Jahr</t>
  </si>
  <si>
    <t>Hoch</t>
  </si>
  <si>
    <t>Tief</t>
  </si>
  <si>
    <t>Schluss</t>
  </si>
  <si>
    <t>Warengruppe</t>
  </si>
  <si>
    <t>Gewicht (gr)</t>
  </si>
  <si>
    <t>Eiweiß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</si>
  <si>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</si>
  <si>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</si>
  <si>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</si>
  <si>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</si>
  <si>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</si>
  <si>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</si>
  <si>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</si>
  <si>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</si>
  <si>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</si>
  <si>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</si>
  <si>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</si>
  <si>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</si>
  <si>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</si>
  <si>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</si>
  <si>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</si>
  <si>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</si>
  <si>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</si>
  <si>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</si>
  <si>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</si>
  <si>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</si>
  <si>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</si>
  <si>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Veränderg. (%)</t>
  </si>
  <si>
    <r>
      <t>Kohlen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hydrate</t>
    </r>
  </si>
  <si>
    <r>
      <t>Früh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stück</t>
    </r>
  </si>
  <si>
    <r>
      <t>Mittag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essen</t>
    </r>
  </si>
  <si>
    <r>
      <t>Abend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essen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</si>
</sst>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Font="1" applyBorder="1"/>
    <xf numFmtId="0" fontId="3" fillId="2" borderId="1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14" fontId="0" fillId="0" borderId="0" xfId="0" applyNumberFormat="1"/>
    <xf numFmtId="14" fontId="0" fillId="0" borderId="1" xfId="0" applyNumberFormat="1" applyFont="1" applyBorder="1"/>
    <xf numFmtId="0" fontId="0" fillId="0" borderId="1" xfId="0" applyFont="1" applyFill="1" applyBorder="1"/>
    <xf numFmtId="0" fontId="3" fillId="2" borderId="1" xfId="0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/>
    <xf numFmtId="0" fontId="0" fillId="0" borderId="9" xfId="0" applyBorder="1"/>
    <xf numFmtId="0" fontId="0" fillId="0" borderId="7" xfId="0" applyBorder="1"/>
    <xf numFmtId="0" fontId="0" fillId="0" borderId="1" xfId="0" applyBorder="1"/>
    <xf numFmtId="2" fontId="0" fillId="0" borderId="1" xfId="0" applyNumberFormat="1" applyBorder="1"/>
    <xf numFmtId="0" fontId="0" fillId="0" borderId="1" xfId="0" quotePrefix="1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4" borderId="1" xfId="0" applyFont="1" applyFill="1" applyBorder="1"/>
  </cellXfs>
  <cellStyles count="1">
    <cellStyle name="Standard" xfId="0" builtinId="0"/>
  </cellStyles>
  <dxfs count="7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EA596"/>
      <color rgb="FF0000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Verhältnis von Einnahmen</a:t>
            </a:r>
          </a:p>
          <a:p>
            <a:pPr>
              <a:defRPr sz="1600"/>
            </a:pPr>
            <a:r>
              <a:rPr lang="en-US" sz="1600"/>
              <a:t>aus Waren, Beratung und Service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Waren_Beratung_Service!$C$2</c:f>
              <c:strCache>
                <c:ptCount val="1"/>
                <c:pt idx="0">
                  <c:v>Warenverkauf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Waren_Beratung_Service!$C$3:$C$14</c:f>
              <c:numCache>
                <c:formatCode>General</c:formatCode>
                <c:ptCount val="12"/>
                <c:pt idx="0">
                  <c:v>22000</c:v>
                </c:pt>
                <c:pt idx="1">
                  <c:v>13400</c:v>
                </c:pt>
                <c:pt idx="2">
                  <c:v>22000</c:v>
                </c:pt>
                <c:pt idx="3">
                  <c:v>18000</c:v>
                </c:pt>
                <c:pt idx="4">
                  <c:v>24000</c:v>
                </c:pt>
                <c:pt idx="5">
                  <c:v>29000</c:v>
                </c:pt>
                <c:pt idx="6">
                  <c:v>22000</c:v>
                </c:pt>
                <c:pt idx="7">
                  <c:v>15500</c:v>
                </c:pt>
                <c:pt idx="8">
                  <c:v>19700</c:v>
                </c:pt>
                <c:pt idx="9">
                  <c:v>21500</c:v>
                </c:pt>
                <c:pt idx="10">
                  <c:v>29000</c:v>
                </c:pt>
                <c:pt idx="11">
                  <c:v>34000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AC-4BB4-8B20-C94884E543E2}"/>
            </c:ext>
          </c:extLst>
        </c:ser>
        <c:ser>
          <c:idx val="1"/>
          <c:order val="1"/>
          <c:tx>
            <c:strRef>
              <c:f>Waren_Beratung_Service!$D$2</c:f>
              <c:strCache>
                <c:ptCount val="1"/>
                <c:pt idx="0">
                  <c:v>Beratung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Waren_Beratung_Service!$D$3:$D$14</c:f>
              <c:numCache>
                <c:formatCode>General</c:formatCode>
                <c:ptCount val="12"/>
                <c:pt idx="0">
                  <c:v>3500</c:v>
                </c:pt>
                <c:pt idx="1">
                  <c:v>1100</c:v>
                </c:pt>
                <c:pt idx="2">
                  <c:v>900</c:v>
                </c:pt>
                <c:pt idx="3">
                  <c:v>3300</c:v>
                </c:pt>
                <c:pt idx="4">
                  <c:v>4500</c:v>
                </c:pt>
                <c:pt idx="5">
                  <c:v>1900</c:v>
                </c:pt>
                <c:pt idx="6">
                  <c:v>1700</c:v>
                </c:pt>
                <c:pt idx="7">
                  <c:v>4100</c:v>
                </c:pt>
                <c:pt idx="8">
                  <c:v>1200</c:v>
                </c:pt>
                <c:pt idx="9">
                  <c:v>3700</c:v>
                </c:pt>
                <c:pt idx="10">
                  <c:v>4600</c:v>
                </c:pt>
                <c:pt idx="11">
                  <c:v>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AC-4BB4-8B20-C94884E543E2}"/>
            </c:ext>
          </c:extLst>
        </c:ser>
        <c:ser>
          <c:idx val="2"/>
          <c:order val="2"/>
          <c:tx>
            <c:strRef>
              <c:f>Waren_Beratung_Service!$E$2</c:f>
              <c:strCache>
                <c:ptCount val="1"/>
                <c:pt idx="0">
                  <c:v>Kundendienst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Waren_Beratung_Service!$B$3:$B$14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Waren_Beratung_Service!$E$3:$E$14</c:f>
              <c:numCache>
                <c:formatCode>General</c:formatCode>
                <c:ptCount val="12"/>
                <c:pt idx="0">
                  <c:v>2100</c:v>
                </c:pt>
                <c:pt idx="1">
                  <c:v>1900</c:v>
                </c:pt>
                <c:pt idx="2">
                  <c:v>1700</c:v>
                </c:pt>
                <c:pt idx="3">
                  <c:v>1300</c:v>
                </c:pt>
                <c:pt idx="4">
                  <c:v>2600</c:v>
                </c:pt>
                <c:pt idx="5">
                  <c:v>2500</c:v>
                </c:pt>
                <c:pt idx="6">
                  <c:v>6200</c:v>
                </c:pt>
                <c:pt idx="7">
                  <c:v>4300</c:v>
                </c:pt>
                <c:pt idx="8">
                  <c:v>2500</c:v>
                </c:pt>
                <c:pt idx="9">
                  <c:v>1300</c:v>
                </c:pt>
                <c:pt idx="10">
                  <c:v>1500</c:v>
                </c:pt>
                <c:pt idx="11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AC-4BB4-8B20-C94884E543E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2129749999"/>
        <c:axId val="1922224159"/>
      </c:barChart>
      <c:catAx>
        <c:axId val="2129749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224159"/>
        <c:crosses val="autoZero"/>
        <c:auto val="1"/>
        <c:lblAlgn val="ctr"/>
        <c:lblOffset val="100"/>
        <c:noMultiLvlLbl val="0"/>
      </c:catAx>
      <c:valAx>
        <c:axId val="192222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974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Vergleich der Filialen:</a:t>
            </a:r>
          </a:p>
          <a:p>
            <a:pPr>
              <a:defRPr sz="1800"/>
            </a:pPr>
            <a:r>
              <a:rPr lang="en-US" sz="1800"/>
              <a:t>Verhältnis Mitarbeiterzahl zu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Mitarbeiter_Filiale!$D$2</c:f>
              <c:strCache>
                <c:ptCount val="1"/>
                <c:pt idx="0">
                  <c:v>Umsätze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Mitarbeiter_Filiale!$C$3:$C$17</c:f>
              <c:strCache>
                <c:ptCount val="15"/>
                <c:pt idx="0">
                  <c:v>Hamburg</c:v>
                </c:pt>
                <c:pt idx="1">
                  <c:v>Mainz</c:v>
                </c:pt>
                <c:pt idx="2">
                  <c:v>Münster</c:v>
                </c:pt>
                <c:pt idx="3">
                  <c:v>Bremen </c:v>
                </c:pt>
                <c:pt idx="4">
                  <c:v>Dresden</c:v>
                </c:pt>
                <c:pt idx="5">
                  <c:v>Hannover </c:v>
                </c:pt>
                <c:pt idx="6">
                  <c:v>Oberhausen</c:v>
                </c:pt>
                <c:pt idx="7">
                  <c:v>Stuttgart </c:v>
                </c:pt>
                <c:pt idx="8">
                  <c:v>Kiel</c:v>
                </c:pt>
                <c:pt idx="9">
                  <c:v>Essen</c:v>
                </c:pt>
                <c:pt idx="10">
                  <c:v>Hagen</c:v>
                </c:pt>
                <c:pt idx="11">
                  <c:v>Leipzig</c:v>
                </c:pt>
                <c:pt idx="12">
                  <c:v>Kiel </c:v>
                </c:pt>
                <c:pt idx="13">
                  <c:v>Düsseldorf</c:v>
                </c:pt>
                <c:pt idx="14">
                  <c:v>München </c:v>
                </c:pt>
              </c:strCache>
            </c:strRef>
          </c:cat>
          <c:val>
            <c:numRef>
              <c:f>Mitarbeiter_Filiale!$D$3:$D$17</c:f>
              <c:numCache>
                <c:formatCode>General</c:formatCode>
                <c:ptCount val="15"/>
                <c:pt idx="0">
                  <c:v>6000</c:v>
                </c:pt>
                <c:pt idx="1">
                  <c:v>10000</c:v>
                </c:pt>
                <c:pt idx="2">
                  <c:v>12000</c:v>
                </c:pt>
                <c:pt idx="3">
                  <c:v>17000</c:v>
                </c:pt>
                <c:pt idx="4">
                  <c:v>18000</c:v>
                </c:pt>
                <c:pt idx="5">
                  <c:v>18000</c:v>
                </c:pt>
                <c:pt idx="6">
                  <c:v>19000</c:v>
                </c:pt>
                <c:pt idx="7">
                  <c:v>19000</c:v>
                </c:pt>
                <c:pt idx="8">
                  <c:v>20000</c:v>
                </c:pt>
                <c:pt idx="9">
                  <c:v>22000</c:v>
                </c:pt>
                <c:pt idx="10">
                  <c:v>22000</c:v>
                </c:pt>
                <c:pt idx="11">
                  <c:v>22000</c:v>
                </c:pt>
                <c:pt idx="12">
                  <c:v>27000</c:v>
                </c:pt>
                <c:pt idx="13">
                  <c:v>30000</c:v>
                </c:pt>
                <c:pt idx="14">
                  <c:v>32000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A4-4BB4-A810-D530435D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133971631"/>
        <c:axId val="1922222911"/>
      </c:barChart>
      <c:barChart>
        <c:barDir val="col"/>
        <c:grouping val="clustered"/>
        <c:varyColors val="0"/>
        <c:ser>
          <c:idx val="1"/>
          <c:order val="1"/>
          <c:tx>
            <c:strRef>
              <c:f>Mitarbeiter_Filiale!$E$2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Mitarbeiter_Filiale!$C$3:$C$17</c:f>
              <c:strCache>
                <c:ptCount val="15"/>
                <c:pt idx="0">
                  <c:v>Hamburg</c:v>
                </c:pt>
                <c:pt idx="1">
                  <c:v>Mainz</c:v>
                </c:pt>
                <c:pt idx="2">
                  <c:v>Münster</c:v>
                </c:pt>
                <c:pt idx="3">
                  <c:v>Bremen </c:v>
                </c:pt>
                <c:pt idx="4">
                  <c:v>Dresden</c:v>
                </c:pt>
                <c:pt idx="5">
                  <c:v>Hannover </c:v>
                </c:pt>
                <c:pt idx="6">
                  <c:v>Oberhausen</c:v>
                </c:pt>
                <c:pt idx="7">
                  <c:v>Stuttgart </c:v>
                </c:pt>
                <c:pt idx="8">
                  <c:v>Kiel</c:v>
                </c:pt>
                <c:pt idx="9">
                  <c:v>Essen</c:v>
                </c:pt>
                <c:pt idx="10">
                  <c:v>Hagen</c:v>
                </c:pt>
                <c:pt idx="11">
                  <c:v>Leipzig</c:v>
                </c:pt>
                <c:pt idx="12">
                  <c:v>Kiel </c:v>
                </c:pt>
                <c:pt idx="13">
                  <c:v>Düsseldorf</c:v>
                </c:pt>
                <c:pt idx="14">
                  <c:v>München </c:v>
                </c:pt>
              </c:strCache>
            </c:strRef>
          </c:cat>
          <c:val>
            <c:numRef>
              <c:f>Mitarbeiter_Filiale!$E$3:$E$17</c:f>
              <c:numCache>
                <c:formatCode>General</c:formatCode>
                <c:ptCount val="15"/>
                <c:pt idx="0">
                  <c:v>19</c:v>
                </c:pt>
                <c:pt idx="1">
                  <c:v>18</c:v>
                </c:pt>
                <c:pt idx="2">
                  <c:v>10</c:v>
                </c:pt>
                <c:pt idx="3">
                  <c:v>10</c:v>
                </c:pt>
                <c:pt idx="4">
                  <c:v>19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20</c:v>
                </c:pt>
                <c:pt idx="9">
                  <c:v>11</c:v>
                </c:pt>
                <c:pt idx="10">
                  <c:v>25</c:v>
                </c:pt>
                <c:pt idx="11">
                  <c:v>18</c:v>
                </c:pt>
                <c:pt idx="12">
                  <c:v>10</c:v>
                </c:pt>
                <c:pt idx="13">
                  <c:v>22</c:v>
                </c:pt>
                <c:pt idx="1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A4-4BB4-A810-D530435D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-27"/>
        <c:axId val="2068293519"/>
        <c:axId val="1922205855"/>
      </c:barChart>
      <c:catAx>
        <c:axId val="213397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222911"/>
        <c:crosses val="autoZero"/>
        <c:auto val="1"/>
        <c:lblAlgn val="ctr"/>
        <c:lblOffset val="100"/>
        <c:noMultiLvlLbl val="0"/>
      </c:catAx>
      <c:valAx>
        <c:axId val="192222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Umsatz pro Monat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3971631"/>
        <c:crosses val="autoZero"/>
        <c:crossBetween val="between"/>
      </c:valAx>
      <c:valAx>
        <c:axId val="192220585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Anzahl Mitarbeiter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293519"/>
        <c:crosses val="max"/>
        <c:crossBetween val="between"/>
      </c:valAx>
      <c:catAx>
        <c:axId val="20682935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22058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Monatliche Umsätze und 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'Umsatz-Kosten-Pyramide'!$C$2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'Umsatz-Kosten-Pyramide'!$C$3:$C$14</c:f>
              <c:numCache>
                <c:formatCode>General</c:formatCode>
                <c:ptCount val="12"/>
                <c:pt idx="0">
                  <c:v>78000</c:v>
                </c:pt>
                <c:pt idx="1">
                  <c:v>80000</c:v>
                </c:pt>
                <c:pt idx="2">
                  <c:v>90000</c:v>
                </c:pt>
                <c:pt idx="3">
                  <c:v>120000</c:v>
                </c:pt>
                <c:pt idx="4">
                  <c:v>150000</c:v>
                </c:pt>
                <c:pt idx="5">
                  <c:v>120000</c:v>
                </c:pt>
                <c:pt idx="6">
                  <c:v>95000</c:v>
                </c:pt>
                <c:pt idx="7">
                  <c:v>80000</c:v>
                </c:pt>
                <c:pt idx="8">
                  <c:v>90000</c:v>
                </c:pt>
                <c:pt idx="9">
                  <c:v>70000</c:v>
                </c:pt>
                <c:pt idx="10">
                  <c:v>100000</c:v>
                </c:pt>
                <c:pt idx="11">
                  <c:v>110000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E-4020-A96D-C3876AF48484}"/>
            </c:ext>
          </c:extLst>
        </c:ser>
        <c:ser>
          <c:idx val="1"/>
          <c:order val="1"/>
          <c:tx>
            <c:strRef>
              <c:f>'Umsatz-Kosten-Pyramide'!$D$2</c:f>
              <c:strCache>
                <c:ptCount val="1"/>
                <c:pt idx="0">
                  <c:v>Kosten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'Umsatz-Kosten-Pyramide'!$D$3:$D$14</c:f>
              <c:numCache>
                <c:formatCode>General</c:formatCode>
                <c:ptCount val="12"/>
                <c:pt idx="0">
                  <c:v>-50000</c:v>
                </c:pt>
                <c:pt idx="1">
                  <c:v>-55000</c:v>
                </c:pt>
                <c:pt idx="2">
                  <c:v>-65000</c:v>
                </c:pt>
                <c:pt idx="3">
                  <c:v>-80000</c:v>
                </c:pt>
                <c:pt idx="4">
                  <c:v>-90000</c:v>
                </c:pt>
                <c:pt idx="5">
                  <c:v>-100000</c:v>
                </c:pt>
                <c:pt idx="6">
                  <c:v>-70000</c:v>
                </c:pt>
                <c:pt idx="7">
                  <c:v>-60000</c:v>
                </c:pt>
                <c:pt idx="8">
                  <c:v>-50000</c:v>
                </c:pt>
                <c:pt idx="9">
                  <c:v>-70000</c:v>
                </c:pt>
                <c:pt idx="10">
                  <c:v>-80000</c:v>
                </c:pt>
                <c:pt idx="11">
                  <c:v>-90000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E-4020-A96D-C3876AF48484}"/>
            </c:ext>
          </c:extLst>
        </c:ser>
        <c:ser>
          <c:idx val="2"/>
          <c:order val="2"/>
          <c:tx>
            <c:strRef>
              <c:f>'Umsatz-Kosten-Pyramide'!$E$2</c:f>
              <c:strCache>
                <c:ptCount val="1"/>
                <c:pt idx="0">
                  <c:v>Gewinn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'Umsatz-Kosten-Pyramide'!$B$3:$B$14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'Umsatz-Kosten-Pyramide'!$E$3:$E$14</c:f>
              <c:numCache>
                <c:formatCode>General</c:formatCode>
                <c:ptCount val="12"/>
                <c:pt idx="0">
                  <c:v>28000</c:v>
                </c:pt>
                <c:pt idx="1">
                  <c:v>25000</c:v>
                </c:pt>
                <c:pt idx="2">
                  <c:v>25000</c:v>
                </c:pt>
                <c:pt idx="3">
                  <c:v>40000</c:v>
                </c:pt>
                <c:pt idx="4">
                  <c:v>60000</c:v>
                </c:pt>
                <c:pt idx="5">
                  <c:v>20000</c:v>
                </c:pt>
                <c:pt idx="6">
                  <c:v>25000</c:v>
                </c:pt>
                <c:pt idx="7">
                  <c:v>20000</c:v>
                </c:pt>
                <c:pt idx="8">
                  <c:v>40000</c:v>
                </c:pt>
                <c:pt idx="9">
                  <c:v>0</c:v>
                </c:pt>
                <c:pt idx="10">
                  <c:v>20000</c:v>
                </c:pt>
                <c:pt idx="11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E-4020-A96D-C3876AF484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2129735599"/>
        <c:axId val="2068200831"/>
      </c:barChart>
      <c:catAx>
        <c:axId val="2129735599"/>
        <c:scaling>
          <c:orientation val="maxMin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200831"/>
        <c:crosses val="max"/>
        <c:auto val="1"/>
        <c:lblAlgn val="ctr"/>
        <c:lblOffset val="100"/>
        <c:noMultiLvlLbl val="0"/>
      </c:catAx>
      <c:valAx>
        <c:axId val="2068200831"/>
        <c:scaling>
          <c:orientation val="minMax"/>
          <c:max val="220000"/>
          <c:min val="-100000"/>
        </c:scaling>
        <c:delete val="1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29735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'Gantt-Diagramm'!$D$2</c:f>
              <c:strCache>
                <c:ptCount val="1"/>
                <c:pt idx="0">
                  <c:v>Beginn</c:v>
                </c:pt>
              </c:strCache>
            </c:strRef>
          </c:tx>
          <c:spPr>
            <a:noFill/>
            <a:ln w="38100">
              <a:noFill/>
            </a:ln>
            <a:effectLst/>
          </c:spPr>
          <c:invertIfNegative val="0"/>
          <c:cat>
            <c:strRef>
              <c:f>'Gantt-Diagramm'!$B$3:$B$8</c:f>
              <c:strCache>
                <c:ptCount val="6"/>
                <c:pt idx="0">
                  <c:v>Vorgang 1</c:v>
                </c:pt>
                <c:pt idx="1">
                  <c:v>Vorgang 2</c:v>
                </c:pt>
                <c:pt idx="2">
                  <c:v>Meilenstein 1</c:v>
                </c:pt>
                <c:pt idx="3">
                  <c:v>Vorgang 3</c:v>
                </c:pt>
                <c:pt idx="4">
                  <c:v>Vorgang 4</c:v>
                </c:pt>
                <c:pt idx="5">
                  <c:v>Meilenstein 2</c:v>
                </c:pt>
              </c:strCache>
            </c:strRef>
          </c:cat>
          <c:val>
            <c:numRef>
              <c:f>'Gantt-Diagramm'!$D$3:$D$8</c:f>
              <c:numCache>
                <c:formatCode>m/d/yyyy</c:formatCode>
                <c:ptCount val="6"/>
                <c:pt idx="0">
                  <c:v>44263</c:v>
                </c:pt>
                <c:pt idx="1">
                  <c:v>44298</c:v>
                </c:pt>
                <c:pt idx="2">
                  <c:v>44326</c:v>
                </c:pt>
                <c:pt idx="3">
                  <c:v>44327</c:v>
                </c:pt>
                <c:pt idx="4">
                  <c:v>44334</c:v>
                </c:pt>
                <c:pt idx="5">
                  <c:v>44355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C-4E9A-8F8D-3C9FC56362EC}"/>
            </c:ext>
          </c:extLst>
        </c:ser>
        <c:ser>
          <c:idx val="1"/>
          <c:order val="1"/>
          <c:tx>
            <c:strRef>
              <c:f>'Gantt-Diagramm'!$G$2</c:f>
              <c:strCache>
                <c:ptCount val="1"/>
                <c:pt idx="0">
                  <c:v>Differenz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8E33652-247C-498B-ACB7-C2EE0239C47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43C-4E9A-8F8D-3C9FC56362E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B47D8C-FB71-4DA2-832C-3FC14873FAC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43C-4E9A-8F8D-3C9FC56362E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2983E3A-5D99-4B1E-AFC7-902753C5123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43C-4E9A-8F8D-3C9FC56362E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68A1522-C8E6-48E6-A616-83274DF1D15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43C-4E9A-8F8D-3C9FC56362E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8EB315F-7D31-4C9D-AD6F-75E104EACFF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43C-4E9A-8F8D-3C9FC56362E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152B62C-24AB-49E1-8A01-BD1F7FA7629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43C-4E9A-8F8D-3C9FC56362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'Gantt-Diagramm'!$G$3:$G$8</c:f>
              <c:numCache>
                <c:formatCode>General</c:formatCode>
                <c:ptCount val="6"/>
                <c:pt idx="0">
                  <c:v>35</c:v>
                </c:pt>
                <c:pt idx="1">
                  <c:v>28</c:v>
                </c:pt>
                <c:pt idx="2">
                  <c:v>0</c:v>
                </c:pt>
                <c:pt idx="3">
                  <c:v>7</c:v>
                </c:pt>
                <c:pt idx="4">
                  <c:v>21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'Gantt-Diagramm'!$C$3:$C$8</c15:f>
                <c15:dlblRangeCache>
                  <c:ptCount val="6"/>
                  <c:pt idx="0">
                    <c:v>Team 1</c:v>
                  </c:pt>
                  <c:pt idx="1">
                    <c:v>Team 2</c:v>
                  </c:pt>
                  <c:pt idx="3">
                    <c:v>Team 2</c:v>
                  </c:pt>
                  <c:pt idx="4">
                    <c:v>Team 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C43C-4E9A-8F8D-3C9FC56362EC}"/>
            </c:ext>
          </c:extLst>
        </c:ser>
        <c:ser>
          <c:idx val="2"/>
          <c:order val="2"/>
          <c:tx>
            <c:strRef>
              <c:f>'Gantt-Diagramm'!$H$2</c:f>
              <c:strCache>
                <c:ptCount val="1"/>
                <c:pt idx="0">
                  <c:v>Meilen-steine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val>
            <c:numRef>
              <c:f>'Gantt-Diagramm'!$H$3:$H$8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3</c:v>
                </c:pt>
                <c:pt idx="3">
                  <c:v>#N/A</c:v>
                </c:pt>
                <c:pt idx="4">
                  <c:v>#N/A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C-4E9A-8F8D-3C9FC5636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0691775"/>
        <c:axId val="2068169215"/>
      </c:barChart>
      <c:catAx>
        <c:axId val="2130691775"/>
        <c:scaling>
          <c:orientation val="maxMin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169215"/>
        <c:crosses val="autoZero"/>
        <c:auto val="1"/>
        <c:lblAlgn val="ctr"/>
        <c:lblOffset val="100"/>
        <c:noMultiLvlLbl val="0"/>
      </c:catAx>
      <c:valAx>
        <c:axId val="2068169215"/>
        <c:scaling>
          <c:orientation val="minMax"/>
          <c:max val="44358"/>
          <c:min val="44260"/>
        </c:scaling>
        <c:delete val="0"/>
        <c:axPos val="t"/>
        <c:majorGridlines>
          <c:spPr>
            <a:ln w="158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1587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691775"/>
        <c:crosses val="autoZero"/>
        <c:crossBetween val="between"/>
        <c:majorUnit val="14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Brit.Pfund/Euro-Wechselkurse 2000 bis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Wechselkurse_Brexit!$C$2</c:f>
              <c:strCache>
                <c:ptCount val="1"/>
                <c:pt idx="0">
                  <c:v>Hoch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Wechselkurse_Brexit!$B$3:$B$23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Wechselkurse_Brexit!$C$3:$C$23</c:f>
              <c:numCache>
                <c:formatCode>0.00</c:formatCode>
                <c:ptCount val="21"/>
                <c:pt idx="0">
                  <c:v>1.76</c:v>
                </c:pt>
                <c:pt idx="1">
                  <c:v>1.68</c:v>
                </c:pt>
                <c:pt idx="2">
                  <c:v>1.64</c:v>
                </c:pt>
                <c:pt idx="3">
                  <c:v>1.54</c:v>
                </c:pt>
                <c:pt idx="4">
                  <c:v>1.52</c:v>
                </c:pt>
                <c:pt idx="5">
                  <c:v>1.51</c:v>
                </c:pt>
                <c:pt idx="6">
                  <c:v>1.5</c:v>
                </c:pt>
                <c:pt idx="7">
                  <c:v>1.53</c:v>
                </c:pt>
                <c:pt idx="8">
                  <c:v>1.36</c:v>
                </c:pt>
                <c:pt idx="9">
                  <c:v>1.19</c:v>
                </c:pt>
                <c:pt idx="10">
                  <c:v>1.24</c:v>
                </c:pt>
                <c:pt idx="11">
                  <c:v>1.2</c:v>
                </c:pt>
                <c:pt idx="12">
                  <c:v>1.29</c:v>
                </c:pt>
                <c:pt idx="13">
                  <c:v>1.23</c:v>
                </c:pt>
                <c:pt idx="14">
                  <c:v>1.29</c:v>
                </c:pt>
                <c:pt idx="15">
                  <c:v>1.44</c:v>
                </c:pt>
                <c:pt idx="16">
                  <c:v>1.36</c:v>
                </c:pt>
                <c:pt idx="17">
                  <c:v>1.2</c:v>
                </c:pt>
                <c:pt idx="18">
                  <c:v>1.1599999999999999</c:v>
                </c:pt>
                <c:pt idx="19">
                  <c:v>1.21</c:v>
                </c:pt>
                <c:pt idx="20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68-4583-B795-D9AECBCD8D69}"/>
            </c:ext>
          </c:extLst>
        </c:ser>
        <c:ser>
          <c:idx val="1"/>
          <c:order val="1"/>
          <c:tx>
            <c:strRef>
              <c:f>Wechselkurse_Brexit!$D$2</c:f>
              <c:strCache>
                <c:ptCount val="1"/>
                <c:pt idx="0">
                  <c:v>Tief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Wechselkurse_Brexit!$B$3:$B$23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Wechselkurse_Brexit!$D$3:$D$23</c:f>
              <c:numCache>
                <c:formatCode>0.00</c:formatCode>
                <c:ptCount val="21"/>
                <c:pt idx="0">
                  <c:v>1.57</c:v>
                </c:pt>
                <c:pt idx="1">
                  <c:v>1.56</c:v>
                </c:pt>
                <c:pt idx="2">
                  <c:v>1.53</c:v>
                </c:pt>
                <c:pt idx="3">
                  <c:v>1.38</c:v>
                </c:pt>
                <c:pt idx="4">
                  <c:v>1.41</c:v>
                </c:pt>
                <c:pt idx="5">
                  <c:v>1.41</c:v>
                </c:pt>
                <c:pt idx="6">
                  <c:v>1.43</c:v>
                </c:pt>
                <c:pt idx="7">
                  <c:v>1.36</c:v>
                </c:pt>
                <c:pt idx="8">
                  <c:v>1.02</c:v>
                </c:pt>
                <c:pt idx="9">
                  <c:v>1.05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1.18</c:v>
                </c:pt>
                <c:pt idx="13">
                  <c:v>1.1399999999999999</c:v>
                </c:pt>
                <c:pt idx="14">
                  <c:v>1.19</c:v>
                </c:pt>
                <c:pt idx="15">
                  <c:v>1.28</c:v>
                </c:pt>
                <c:pt idx="16">
                  <c:v>1.1000000000000001</c:v>
                </c:pt>
                <c:pt idx="17">
                  <c:v>1.08</c:v>
                </c:pt>
                <c:pt idx="18">
                  <c:v>1.1000000000000001</c:v>
                </c:pt>
                <c:pt idx="19">
                  <c:v>1.07</c:v>
                </c:pt>
                <c:pt idx="20">
                  <c:v>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68-4583-B795-D9AECBCD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327087"/>
        <c:axId val="2064572111"/>
      </c:lineChart>
      <c:lineChart>
        <c:grouping val="standard"/>
        <c:varyColors val="0"/>
        <c:ser>
          <c:idx val="2"/>
          <c:order val="2"/>
          <c:tx>
            <c:strRef>
              <c:f>Wechselkurse_Brexit!$F$2</c:f>
              <c:strCache>
                <c:ptCount val="1"/>
                <c:pt idx="0">
                  <c:v>Veränderg. (%)</c:v>
                </c:pt>
              </c:strCache>
            </c:strRef>
          </c:tx>
          <c:spPr>
            <a:ln w="34925" cap="rnd">
              <a:solidFill>
                <a:schemeClr val="accent3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Wechselkurse_Brexit!$F$3:$F$23</c:f>
              <c:numCache>
                <c:formatCode>0.00</c:formatCode>
                <c:ptCount val="21"/>
                <c:pt idx="0">
                  <c:v>-0.83</c:v>
                </c:pt>
                <c:pt idx="1">
                  <c:v>2.57</c:v>
                </c:pt>
                <c:pt idx="2">
                  <c:v>-5.97</c:v>
                </c:pt>
                <c:pt idx="3">
                  <c:v>-7.58</c:v>
                </c:pt>
                <c:pt idx="4">
                  <c:v>-0.05</c:v>
                </c:pt>
                <c:pt idx="5">
                  <c:v>2.56</c:v>
                </c:pt>
                <c:pt idx="6">
                  <c:v>2.0499999999999998</c:v>
                </c:pt>
                <c:pt idx="7">
                  <c:v>-8.3699999999999992</c:v>
                </c:pt>
                <c:pt idx="8">
                  <c:v>-23.15</c:v>
                </c:pt>
                <c:pt idx="9">
                  <c:v>7.65</c:v>
                </c:pt>
                <c:pt idx="10">
                  <c:v>3.72</c:v>
                </c:pt>
                <c:pt idx="11">
                  <c:v>2.72</c:v>
                </c:pt>
                <c:pt idx="12">
                  <c:v>2.79</c:v>
                </c:pt>
                <c:pt idx="13">
                  <c:v>-2.4300000000000002</c:v>
                </c:pt>
                <c:pt idx="14">
                  <c:v>7.14</c:v>
                </c:pt>
                <c:pt idx="15">
                  <c:v>5.43</c:v>
                </c:pt>
                <c:pt idx="16">
                  <c:v>-13.61</c:v>
                </c:pt>
                <c:pt idx="17">
                  <c:v>-4</c:v>
                </c:pt>
                <c:pt idx="18">
                  <c:v>-1.25</c:v>
                </c:pt>
                <c:pt idx="19">
                  <c:v>6.33</c:v>
                </c:pt>
                <c:pt idx="20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68-4583-B795-D9AECBCD8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689375"/>
        <c:axId val="2064592495"/>
      </c:lineChart>
      <c:catAx>
        <c:axId val="207432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4572111"/>
        <c:crosses val="autoZero"/>
        <c:auto val="1"/>
        <c:lblAlgn val="ctr"/>
        <c:lblOffset val="100"/>
        <c:noMultiLvlLbl val="0"/>
      </c:catAx>
      <c:valAx>
        <c:axId val="206457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Wechselkurs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4327087"/>
        <c:crosses val="autoZero"/>
        <c:crossBetween val="between"/>
      </c:valAx>
      <c:valAx>
        <c:axId val="20645924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Prozentuale Veränderung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0689375"/>
        <c:crosses val="max"/>
        <c:crossBetween val="between"/>
      </c:valAx>
      <c:catAx>
        <c:axId val="2130689375"/>
        <c:scaling>
          <c:orientation val="minMax"/>
        </c:scaling>
        <c:delete val="1"/>
        <c:axPos val="b"/>
        <c:majorTickMark val="none"/>
        <c:minorTickMark val="none"/>
        <c:tickLblPos val="nextTo"/>
        <c:crossAx val="20645924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/>
              <a:t>Umsatz/Artikelanzahl der </a:t>
            </a:r>
          </a:p>
          <a:p>
            <a:pPr>
              <a:defRPr/>
            </a:pPr>
            <a:r>
              <a:rPr lang="de-DE" sz="2000"/>
              <a:t>Haupt-Warengruppen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077113002384138"/>
          <c:y val="0.16271867612293145"/>
          <c:w val="0.7891659768943976"/>
          <c:h val="0.73042962714767035"/>
        </c:manualLayout>
      </c:layout>
      <c:scatterChart>
        <c:scatterStyle val="lineMarker"/>
        <c:varyColors val="0"/>
        <c:ser>
          <c:idx val="0"/>
          <c:order val="0"/>
          <c:tx>
            <c:strRef>
              <c:f>Warengruppen_Umsatz!$D$2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76200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E1BC99E-6D34-4391-971D-795E860DF4B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A65-4AA0-B689-B9A9648B799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C5A6F4-5270-48F4-A1DB-BA64AAA7873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A65-4AA0-B689-B9A9648B799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7399DAB-3332-47B8-ACD9-477BC4057C6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A65-4AA0-B689-B9A9648B799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E4737B3-2556-4FC1-947E-A8B9DF3C76B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A65-4AA0-B689-B9A9648B799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C15F7B3-50C5-40A6-AF3B-08D2DB7B95B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A65-4AA0-B689-B9A9648B799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2423632-FA2A-4856-88A9-051BDBDFB94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A65-4AA0-B689-B9A9648B799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5E33219-72B2-4CAF-8C0C-A787645F959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A65-4AA0-B689-B9A9648B799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728F211-5614-4397-BB7A-FD99F73C0F4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A65-4AA0-B689-B9A9648B799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088E10A-EDA0-4BC6-989C-DB9CB9194A8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A65-4AA0-B689-B9A9648B79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Warengruppen_Umsatz!$C$3:$C$11</c:f>
              <c:numCache>
                <c:formatCode>General</c:formatCode>
                <c:ptCount val="9"/>
                <c:pt idx="0">
                  <c:v>220</c:v>
                </c:pt>
                <c:pt idx="1">
                  <c:v>1300</c:v>
                </c:pt>
                <c:pt idx="2">
                  <c:v>850</c:v>
                </c:pt>
                <c:pt idx="3">
                  <c:v>1050</c:v>
                </c:pt>
                <c:pt idx="4">
                  <c:v>45</c:v>
                </c:pt>
                <c:pt idx="5">
                  <c:v>340</c:v>
                </c:pt>
                <c:pt idx="6">
                  <c:v>190</c:v>
                </c:pt>
                <c:pt idx="7">
                  <c:v>240</c:v>
                </c:pt>
                <c:pt idx="8">
                  <c:v>280</c:v>
                </c:pt>
              </c:numCache>
            </c:numRef>
          </c:xVal>
          <c:yVal>
            <c:numRef>
              <c:f>Warengruppen_Umsatz!$D$3:$D$11</c:f>
              <c:numCache>
                <c:formatCode>General</c:formatCode>
                <c:ptCount val="9"/>
                <c:pt idx="0">
                  <c:v>56000</c:v>
                </c:pt>
                <c:pt idx="1">
                  <c:v>450000</c:v>
                </c:pt>
                <c:pt idx="2">
                  <c:v>230000</c:v>
                </c:pt>
                <c:pt idx="3">
                  <c:v>300000</c:v>
                </c:pt>
                <c:pt idx="4">
                  <c:v>64000</c:v>
                </c:pt>
                <c:pt idx="5">
                  <c:v>30000</c:v>
                </c:pt>
                <c:pt idx="6">
                  <c:v>20000</c:v>
                </c:pt>
                <c:pt idx="7">
                  <c:v>15000</c:v>
                </c:pt>
                <c:pt idx="8">
                  <c:v>360000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Warengruppen_Umsatz!$B$3:$B$11</c15:f>
                <c15:dlblRangeCache>
                  <c:ptCount val="9"/>
                  <c:pt idx="0">
                    <c:v>Haushaltswaren</c:v>
                  </c:pt>
                  <c:pt idx="1">
                    <c:v>Bekleidung Damen</c:v>
                  </c:pt>
                  <c:pt idx="2">
                    <c:v>Bekleidung Herren</c:v>
                  </c:pt>
                  <c:pt idx="3">
                    <c:v>Bekleidung Kinder</c:v>
                  </c:pt>
                  <c:pt idx="4">
                    <c:v>Teppiche</c:v>
                  </c:pt>
                  <c:pt idx="5">
                    <c:v>Bettwäsche</c:v>
                  </c:pt>
                  <c:pt idx="6">
                    <c:v>Gardinen</c:v>
                  </c:pt>
                  <c:pt idx="7">
                    <c:v>Schreibwaren</c:v>
                  </c:pt>
                  <c:pt idx="8">
                    <c:v>Schuhe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A65-4AA0-B689-B9A9648B7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919712"/>
        <c:axId val="1551248560"/>
      </c:scatterChart>
      <c:valAx>
        <c:axId val="144991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Anzahl Artikel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1248560"/>
        <c:crosses val="autoZero"/>
        <c:crossBetween val="midCat"/>
      </c:valAx>
      <c:valAx>
        <c:axId val="155124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Umsatz in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91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Artikelanzahl, Umsatz und Marktanteil</a:t>
            </a:r>
          </a:p>
          <a:p>
            <a:pPr>
              <a:defRPr sz="2000"/>
            </a:pPr>
            <a:r>
              <a:rPr lang="en-US" sz="2000"/>
              <a:t>der Haupt-Warengruppen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Warengruppen_Umsatz_Marktanteil!$D$2</c:f>
              <c:strCache>
                <c:ptCount val="1"/>
                <c:pt idx="0">
                  <c:v>Umsatz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F921C7-26E9-430A-B2D5-A2DAD85093C9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A22-4A45-AAD0-A295220DC15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0400DCF-BC70-4A11-9C9C-5008AFB8A59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A22-4A45-AAD0-A295220DC15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27EC4B-0A1C-45E5-91B9-E4018C616F0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A22-4A45-AAD0-A295220DC15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D6179E3-F8A3-4DC7-AE13-D9CF2DE12B7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A22-4A45-AAD0-A295220DC15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767938-29F9-46A0-916D-349F1376D4B3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A22-4A45-AAD0-A295220DC15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E1F363F-B4A9-4DF2-A194-EA25625E0BA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A22-4A45-AAD0-A295220DC15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E85696C-2506-42CA-B694-1941960B0C3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A22-4A45-AAD0-A295220DC15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78E0DBF-58F0-4216-B147-6312C1AFB5B4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A22-4A45-AAD0-A295220DC15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F96B20F-FB73-4A47-89EA-C7A8AD24C02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A22-4A45-AAD0-A295220DC1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Warengruppen_Umsatz_Marktanteil!$C$3:$C$11</c:f>
              <c:numCache>
                <c:formatCode>General</c:formatCode>
                <c:ptCount val="9"/>
                <c:pt idx="0">
                  <c:v>220</c:v>
                </c:pt>
                <c:pt idx="1">
                  <c:v>1300</c:v>
                </c:pt>
                <c:pt idx="2">
                  <c:v>850</c:v>
                </c:pt>
                <c:pt idx="3">
                  <c:v>1050</c:v>
                </c:pt>
                <c:pt idx="4">
                  <c:v>45</c:v>
                </c:pt>
                <c:pt idx="5">
                  <c:v>340</c:v>
                </c:pt>
                <c:pt idx="6">
                  <c:v>190</c:v>
                </c:pt>
                <c:pt idx="7">
                  <c:v>240</c:v>
                </c:pt>
                <c:pt idx="8">
                  <c:v>580</c:v>
                </c:pt>
              </c:numCache>
            </c:numRef>
          </c:xVal>
          <c:yVal>
            <c:numRef>
              <c:f>Warengruppen_Umsatz_Marktanteil!$D$3:$D$11</c:f>
              <c:numCache>
                <c:formatCode>General</c:formatCode>
                <c:ptCount val="9"/>
                <c:pt idx="0">
                  <c:v>56000</c:v>
                </c:pt>
                <c:pt idx="1">
                  <c:v>450000</c:v>
                </c:pt>
                <c:pt idx="2">
                  <c:v>230000</c:v>
                </c:pt>
                <c:pt idx="3">
                  <c:v>300000</c:v>
                </c:pt>
                <c:pt idx="4">
                  <c:v>45000</c:v>
                </c:pt>
                <c:pt idx="5">
                  <c:v>30000</c:v>
                </c:pt>
                <c:pt idx="6">
                  <c:v>20000</c:v>
                </c:pt>
                <c:pt idx="7">
                  <c:v>15000</c:v>
                </c:pt>
                <c:pt idx="8">
                  <c:v>360000</c:v>
                </c:pt>
              </c:numCache>
            </c:numRef>
          </c:yVal>
          <c:bubbleSize>
            <c:numRef>
              <c:f>Warengruppen_Umsatz_Marktanteil!$E$3:$E$11</c:f>
              <c:numCache>
                <c:formatCode>General</c:formatCode>
                <c:ptCount val="9"/>
                <c:pt idx="0">
                  <c:v>5</c:v>
                </c:pt>
                <c:pt idx="1">
                  <c:v>18</c:v>
                </c:pt>
                <c:pt idx="2">
                  <c:v>12</c:v>
                </c:pt>
                <c:pt idx="3">
                  <c:v>16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3</c:v>
                </c:pt>
                <c:pt idx="8">
                  <c:v>9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Warengruppen_Umsatz_Marktanteil!$B$3:$B$11</c15:f>
                <c15:dlblRangeCache>
                  <c:ptCount val="9"/>
                  <c:pt idx="0">
                    <c:v>Haushaltswaren</c:v>
                  </c:pt>
                  <c:pt idx="1">
                    <c:v>Bekleidung Damen</c:v>
                  </c:pt>
                  <c:pt idx="2">
                    <c:v>Bekleidung Herren</c:v>
                  </c:pt>
                  <c:pt idx="3">
                    <c:v>Bekleidung Kinder</c:v>
                  </c:pt>
                  <c:pt idx="4">
                    <c:v>Teppiche</c:v>
                  </c:pt>
                  <c:pt idx="5">
                    <c:v>Bettwäsche</c:v>
                  </c:pt>
                  <c:pt idx="6">
                    <c:v>Gardinen</c:v>
                  </c:pt>
                  <c:pt idx="7">
                    <c:v>Schreibwaren</c:v>
                  </c:pt>
                  <c:pt idx="8">
                    <c:v>Schuhe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A22-4A45-AAD0-A295220DC1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95"/>
        <c:showNegBubbles val="0"/>
        <c:axId val="1561617584"/>
        <c:axId val="1551278512"/>
      </c:bubbleChart>
      <c:valAx>
        <c:axId val="1561617584"/>
        <c:scaling>
          <c:orientation val="minMax"/>
          <c:max val="140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  <a:r>
                  <a:rPr lang="de-DE" baseline="0"/>
                  <a:t> Artikel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1278512"/>
        <c:crosses val="autoZero"/>
        <c:crossBetween val="midCat"/>
      </c:valAx>
      <c:valAx>
        <c:axId val="1551278512"/>
        <c:scaling>
          <c:orientation val="minMax"/>
          <c:max val="5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Umsatz in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161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e-DE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Verteilung von Eiweiß, Fett und Kohlenhydraten</a:t>
            </a:r>
          </a:p>
          <a:p>
            <a:pPr algn="ctr" rtl="0">
              <a:defRPr/>
            </a:pPr>
            <a:r>
              <a:rPr lang="de-DE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auf die drei Hauptmahlzeiten</a:t>
            </a:r>
          </a:p>
        </cx:rich>
      </cx:tx>
    </cx:title>
    <cx:plotArea>
      <cx:plotAreaRegion>
        <cx:series layoutId="sunburst" uniqueId="{F791EFFD-B5D0-4A1F-9AFA-C83AFFBABBE0}">
          <cx:tx>
            <cx:txData>
              <cx:f>_xlchart.v1.1</cx:f>
              <cx:v>Gewicht (gr)</cx:v>
            </cx:txData>
          </cx:tx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800"/>
                </a:pPr>
                <a:endParaRPr lang="de-DE" sz="1800" b="0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0"/>
          </cx:dataLabels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Umsätze nach Regionen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2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Umsätze nach Regionen</a:t>
          </a:r>
        </a:p>
      </cx:txPr>
    </cx:title>
    <cx:plotArea>
      <cx:plotAreaRegion>
        <cx:series layoutId="treemap" uniqueId="{0EDCAAC2-63D3-408B-AB1F-33C55592BCF7}">
          <cx:tx>
            <cx:txData>
              <cx:f>_xlchart.v1.4</cx:f>
              <cx:v>Umsätze</cx:v>
            </cx:txData>
          </cx:tx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/>
                </a:pPr>
                <a:endParaRPr lang="de-DE" sz="1400" b="0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0"/>
          </cx:dataLabels>
          <cx:dataId val="0"/>
          <cx:layoutPr>
            <cx:parentLabelLayout val="banner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8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</xdr:row>
      <xdr:rowOff>0</xdr:rowOff>
    </xdr:from>
    <xdr:to>
      <xdr:col>13</xdr:col>
      <xdr:colOff>266700</xdr:colOff>
      <xdr:row>25</xdr:row>
      <xdr:rowOff>100012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DC965EB-5100-40EB-8375-358FE41F5F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761999</xdr:colOff>
      <xdr:row>0</xdr:row>
      <xdr:rowOff>190499</xdr:rowOff>
    </xdr:from>
    <xdr:to>
      <xdr:col>13</xdr:col>
      <xdr:colOff>400050</xdr:colOff>
      <xdr:row>32</xdr:row>
      <xdr:rowOff>161924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7830E6F1-E418-4F3F-980E-248206C3975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09999" y="190499"/>
              <a:ext cx="6496051" cy="6067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</xdr:rowOff>
    </xdr:from>
    <xdr:to>
      <xdr:col>14</xdr:col>
      <xdr:colOff>333375</xdr:colOff>
      <xdr:row>24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1BF162-F19D-4AE7-B741-800791CE2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9525</xdr:rowOff>
    </xdr:from>
    <xdr:to>
      <xdr:col>13</xdr:col>
      <xdr:colOff>152400</xdr:colOff>
      <xdr:row>26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5583E34-51E8-4FCF-A93A-F8BCA322D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10</xdr:row>
      <xdr:rowOff>61910</xdr:rowOff>
    </xdr:from>
    <xdr:to>
      <xdr:col>12</xdr:col>
      <xdr:colOff>752475</xdr:colOff>
      <xdr:row>28</xdr:row>
      <xdr:rowOff>38099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EBB1B3F-95DB-4F8D-B39C-A99BC90DE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1</xdr:row>
      <xdr:rowOff>0</xdr:rowOff>
    </xdr:from>
    <xdr:to>
      <xdr:col>17</xdr:col>
      <xdr:colOff>419100</xdr:colOff>
      <xdr:row>23</xdr:row>
      <xdr:rowOff>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830171C3-849E-464D-8ACD-898572476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676276</xdr:colOff>
      <xdr:row>16</xdr:row>
      <xdr:rowOff>161925</xdr:rowOff>
    </xdr:from>
    <xdr:to>
      <xdr:col>14</xdr:col>
      <xdr:colOff>752475</xdr:colOff>
      <xdr:row>18</xdr:row>
      <xdr:rowOff>85725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E583B959-346B-4200-B811-6FA7AB8770CE}"/>
            </a:ext>
          </a:extLst>
        </xdr:cNvPr>
        <xdr:cNvSpPr txBox="1"/>
      </xdr:nvSpPr>
      <xdr:spPr>
        <a:xfrm>
          <a:off x="10134601" y="3209925"/>
          <a:ext cx="1600199" cy="304800"/>
        </a:xfrm>
        <a:prstGeom prst="rect">
          <a:avLst/>
        </a:prstGeom>
        <a:solidFill>
          <a:srgbClr val="FEA59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400"/>
            <a:t>Brexit-Referendum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0.66755</cdr:x>
      <cdr:y>0.61591</cdr:y>
    </cdr:from>
    <cdr:to>
      <cdr:x>0.72809</cdr:x>
      <cdr:y>0.71364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D1177C41-9B36-4BC8-B777-D5D1130CD76D}"/>
            </a:ext>
          </a:extLst>
        </cdr:cNvPr>
        <cdr:cNvCxnSpPr/>
      </cdr:nvCxnSpPr>
      <cdr:spPr>
        <a:xfrm xmlns:a="http://schemas.openxmlformats.org/drawingml/2006/main" flipV="1">
          <a:off x="5697164" y="2581275"/>
          <a:ext cx="516672" cy="40958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</xdr:row>
      <xdr:rowOff>0</xdr:rowOff>
    </xdr:from>
    <xdr:to>
      <xdr:col>14</xdr:col>
      <xdr:colOff>209550</xdr:colOff>
      <xdr:row>29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4203AC-4455-4E8B-BCEF-28B61E290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171450</xdr:rowOff>
    </xdr:from>
    <xdr:to>
      <xdr:col>17</xdr:col>
      <xdr:colOff>190500</xdr:colOff>
      <xdr:row>29</xdr:row>
      <xdr:rowOff>95250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246E56EA-6275-4181-9C8E-98584A4233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285749</xdr:colOff>
      <xdr:row>0</xdr:row>
      <xdr:rowOff>190498</xdr:rowOff>
    </xdr:from>
    <xdr:to>
      <xdr:col>11</xdr:col>
      <xdr:colOff>333374</xdr:colOff>
      <xdr:row>29</xdr:row>
      <xdr:rowOff>190499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8E58AF85-6F4D-47E2-8144-D7216B10465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00524" y="190498"/>
              <a:ext cx="5381625" cy="5524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576490-6D34-476B-BC50-B131BE44397C}" name="Tabelle3" displayName="Tabelle3" ref="C2:E17" totalsRowShown="0" headerRowDxfId="6" headerRowBorderDxfId="5" tableBorderDxfId="4" totalsRowBorderDxfId="3">
  <autoFilter ref="C2:E17" xr:uid="{CE9EE70C-D312-4470-BF77-5E89F1E426D3}"/>
  <sortState xmlns:xlrd2="http://schemas.microsoft.com/office/spreadsheetml/2017/richdata2" ref="C3:E17">
    <sortCondition ref="D2:D17"/>
  </sortState>
  <tableColumns count="3">
    <tableColumn id="1" xr3:uid="{4CE60F28-F88B-4200-BE90-3004EC257E1C}" name="Filiale" dataDxfId="2"/>
    <tableColumn id="2" xr3:uid="{11C80778-D22D-4622-80E9-4697C5F5AA78}" name="Umsätze" dataDxfId="1"/>
    <tableColumn id="3" xr3:uid="{6E408FAE-0F12-4740-B909-1CBBA4DE671D}" name="Mitarbeit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B2" sqref="B2"/>
    </sheetView>
  </sheetViews>
  <sheetFormatPr baseColWidth="10" defaultRowHeight="15" x14ac:dyDescent="0.25"/>
  <cols>
    <col min="1" max="1" width="12.7109375" bestFit="1" customWidth="1"/>
    <col min="2" max="2" width="12.28515625" customWidth="1"/>
    <col min="3" max="5" width="14.7109375" customWidth="1"/>
  </cols>
  <sheetData>
    <row r="1" spans="1:5" x14ac:dyDescent="0.25">
      <c r="A1" s="1"/>
    </row>
    <row r="2" spans="1:5" x14ac:dyDescent="0.25">
      <c r="B2" s="3" t="s">
        <v>36</v>
      </c>
      <c r="C2" s="3" t="s">
        <v>53</v>
      </c>
      <c r="D2" s="3" t="s">
        <v>54</v>
      </c>
      <c r="E2" s="3" t="s">
        <v>55</v>
      </c>
    </row>
    <row r="3" spans="1:5" x14ac:dyDescent="0.25">
      <c r="B3" s="2" t="s">
        <v>24</v>
      </c>
      <c r="C3" s="2">
        <v>22000</v>
      </c>
      <c r="D3" s="2">
        <v>3500</v>
      </c>
      <c r="E3" s="2">
        <v>2100</v>
      </c>
    </row>
    <row r="4" spans="1:5" x14ac:dyDescent="0.25">
      <c r="B4" s="2" t="s">
        <v>25</v>
      </c>
      <c r="C4" s="2">
        <v>13400</v>
      </c>
      <c r="D4" s="2">
        <v>1100</v>
      </c>
      <c r="E4" s="2">
        <v>1900</v>
      </c>
    </row>
    <row r="5" spans="1:5" x14ac:dyDescent="0.25">
      <c r="B5" s="2" t="s">
        <v>26</v>
      </c>
      <c r="C5" s="2">
        <v>22000</v>
      </c>
      <c r="D5" s="2">
        <v>900</v>
      </c>
      <c r="E5" s="2">
        <v>1700</v>
      </c>
    </row>
    <row r="6" spans="1:5" x14ac:dyDescent="0.25">
      <c r="B6" s="2" t="s">
        <v>27</v>
      </c>
      <c r="C6" s="2">
        <v>18000</v>
      </c>
      <c r="D6" s="2">
        <v>3300</v>
      </c>
      <c r="E6" s="2">
        <v>1300</v>
      </c>
    </row>
    <row r="7" spans="1:5" x14ac:dyDescent="0.25">
      <c r="B7" s="2" t="s">
        <v>28</v>
      </c>
      <c r="C7" s="2">
        <v>24000</v>
      </c>
      <c r="D7" s="2">
        <v>4500</v>
      </c>
      <c r="E7" s="2">
        <v>2600</v>
      </c>
    </row>
    <row r="8" spans="1:5" x14ac:dyDescent="0.25">
      <c r="B8" s="2" t="s">
        <v>29</v>
      </c>
      <c r="C8" s="2">
        <v>29000</v>
      </c>
      <c r="D8" s="2">
        <v>1900</v>
      </c>
      <c r="E8" s="2">
        <v>2500</v>
      </c>
    </row>
    <row r="9" spans="1:5" x14ac:dyDescent="0.25">
      <c r="B9" s="2" t="s">
        <v>30</v>
      </c>
      <c r="C9" s="2">
        <v>22000</v>
      </c>
      <c r="D9" s="2">
        <v>1700</v>
      </c>
      <c r="E9" s="2">
        <v>6200</v>
      </c>
    </row>
    <row r="10" spans="1:5" x14ac:dyDescent="0.25">
      <c r="B10" s="2" t="s">
        <v>31</v>
      </c>
      <c r="C10" s="2">
        <v>15500</v>
      </c>
      <c r="D10" s="2">
        <v>4100</v>
      </c>
      <c r="E10" s="2">
        <v>4300</v>
      </c>
    </row>
    <row r="11" spans="1:5" x14ac:dyDescent="0.25">
      <c r="B11" s="2" t="s">
        <v>32</v>
      </c>
      <c r="C11" s="2">
        <v>19700</v>
      </c>
      <c r="D11" s="2">
        <v>1200</v>
      </c>
      <c r="E11" s="2">
        <v>2500</v>
      </c>
    </row>
    <row r="12" spans="1:5" x14ac:dyDescent="0.25">
      <c r="B12" s="2" t="s">
        <v>33</v>
      </c>
      <c r="C12" s="2">
        <v>21500</v>
      </c>
      <c r="D12" s="2">
        <v>3700</v>
      </c>
      <c r="E12" s="2">
        <v>1300</v>
      </c>
    </row>
    <row r="13" spans="1:5" x14ac:dyDescent="0.25">
      <c r="B13" s="2" t="s">
        <v>34</v>
      </c>
      <c r="C13" s="2">
        <v>29000</v>
      </c>
      <c r="D13" s="2">
        <v>4600</v>
      </c>
      <c r="E13" s="2">
        <v>1500</v>
      </c>
    </row>
    <row r="14" spans="1:5" x14ac:dyDescent="0.25">
      <c r="B14" s="2" t="s">
        <v>35</v>
      </c>
      <c r="C14" s="2">
        <v>34000</v>
      </c>
      <c r="D14" s="2">
        <v>3900</v>
      </c>
      <c r="E14" s="2">
        <v>3100</v>
      </c>
    </row>
  </sheetData>
  <phoneticPr fontId="2" type="noConversion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E17"/>
  <sheetViews>
    <sheetView topLeftCell="B1" workbookViewId="0">
      <selection activeCell="C2" sqref="C2"/>
    </sheetView>
  </sheetViews>
  <sheetFormatPr baseColWidth="10" defaultRowHeight="15" x14ac:dyDescent="0.25"/>
  <cols>
    <col min="2" max="2" width="11.7109375" bestFit="1" customWidth="1"/>
    <col min="5" max="5" width="13.42578125" customWidth="1"/>
  </cols>
  <sheetData>
    <row r="2" spans="3:5" x14ac:dyDescent="0.25">
      <c r="C2" s="4" t="s">
        <v>47</v>
      </c>
      <c r="D2" s="5" t="s">
        <v>8</v>
      </c>
      <c r="E2" s="6" t="s">
        <v>52</v>
      </c>
    </row>
    <row r="3" spans="3:5" x14ac:dyDescent="0.25">
      <c r="C3" s="18" t="s">
        <v>17</v>
      </c>
      <c r="D3" s="15">
        <v>6000</v>
      </c>
      <c r="E3" s="19">
        <v>19</v>
      </c>
    </row>
    <row r="4" spans="3:5" x14ac:dyDescent="0.25">
      <c r="C4" s="18" t="s">
        <v>50</v>
      </c>
      <c r="D4" s="15">
        <v>10000</v>
      </c>
      <c r="E4" s="19">
        <v>18</v>
      </c>
    </row>
    <row r="5" spans="3:5" x14ac:dyDescent="0.25">
      <c r="C5" s="18" t="s">
        <v>11</v>
      </c>
      <c r="D5" s="15">
        <v>12000</v>
      </c>
      <c r="E5" s="19">
        <v>10</v>
      </c>
    </row>
    <row r="6" spans="3:5" x14ac:dyDescent="0.25">
      <c r="C6" s="18" t="s">
        <v>46</v>
      </c>
      <c r="D6" s="15">
        <v>17000</v>
      </c>
      <c r="E6" s="19">
        <v>10</v>
      </c>
    </row>
    <row r="7" spans="3:5" x14ac:dyDescent="0.25">
      <c r="C7" s="18" t="s">
        <v>51</v>
      </c>
      <c r="D7" s="15">
        <v>18000</v>
      </c>
      <c r="E7" s="19">
        <v>19</v>
      </c>
    </row>
    <row r="8" spans="3:5" x14ac:dyDescent="0.25">
      <c r="C8" s="18" t="s">
        <v>45</v>
      </c>
      <c r="D8" s="15">
        <v>18000</v>
      </c>
      <c r="E8" s="19">
        <v>15</v>
      </c>
    </row>
    <row r="9" spans="3:5" x14ac:dyDescent="0.25">
      <c r="C9" s="18" t="s">
        <v>49</v>
      </c>
      <c r="D9" s="15">
        <v>19000</v>
      </c>
      <c r="E9" s="19">
        <v>15</v>
      </c>
    </row>
    <row r="10" spans="3:5" x14ac:dyDescent="0.25">
      <c r="C10" s="18" t="s">
        <v>44</v>
      </c>
      <c r="D10" s="15">
        <v>19000</v>
      </c>
      <c r="E10" s="19">
        <v>14</v>
      </c>
    </row>
    <row r="11" spans="3:5" x14ac:dyDescent="0.25">
      <c r="C11" s="18" t="s">
        <v>19</v>
      </c>
      <c r="D11" s="15">
        <v>20000</v>
      </c>
      <c r="E11" s="19">
        <v>20</v>
      </c>
    </row>
    <row r="12" spans="3:5" x14ac:dyDescent="0.25">
      <c r="C12" s="18" t="s">
        <v>9</v>
      </c>
      <c r="D12" s="15">
        <v>22000</v>
      </c>
      <c r="E12" s="19">
        <v>11</v>
      </c>
    </row>
    <row r="13" spans="3:5" x14ac:dyDescent="0.25">
      <c r="C13" s="18" t="s">
        <v>48</v>
      </c>
      <c r="D13" s="15">
        <v>22000</v>
      </c>
      <c r="E13" s="19">
        <v>25</v>
      </c>
    </row>
    <row r="14" spans="3:5" x14ac:dyDescent="0.25">
      <c r="C14" s="18" t="s">
        <v>15</v>
      </c>
      <c r="D14" s="15">
        <v>22000</v>
      </c>
      <c r="E14" s="19">
        <v>18</v>
      </c>
    </row>
    <row r="15" spans="3:5" x14ac:dyDescent="0.25">
      <c r="C15" s="18" t="s">
        <v>42</v>
      </c>
      <c r="D15" s="15">
        <v>27000</v>
      </c>
      <c r="E15" s="19">
        <v>10</v>
      </c>
    </row>
    <row r="16" spans="3:5" x14ac:dyDescent="0.25">
      <c r="C16" s="18" t="s">
        <v>13</v>
      </c>
      <c r="D16" s="15">
        <v>30000</v>
      </c>
      <c r="E16" s="19">
        <v>22</v>
      </c>
    </row>
    <row r="17" spans="3:5" x14ac:dyDescent="0.25">
      <c r="C17" s="14" t="s">
        <v>43</v>
      </c>
      <c r="D17" s="20">
        <v>32000</v>
      </c>
      <c r="E17" s="13">
        <v>12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4"/>
  <sheetViews>
    <sheetView workbookViewId="0">
      <selection activeCell="B2" sqref="B2"/>
    </sheetView>
  </sheetViews>
  <sheetFormatPr baseColWidth="10" defaultRowHeight="15" x14ac:dyDescent="0.25"/>
  <sheetData>
    <row r="2" spans="2:5" x14ac:dyDescent="0.25">
      <c r="B2" s="3" t="s">
        <v>36</v>
      </c>
      <c r="C2" s="3" t="s">
        <v>40</v>
      </c>
      <c r="D2" s="3" t="s">
        <v>37</v>
      </c>
      <c r="E2" s="3" t="s">
        <v>41</v>
      </c>
    </row>
    <row r="3" spans="2:5" x14ac:dyDescent="0.25">
      <c r="B3" s="2" t="s">
        <v>24</v>
      </c>
      <c r="C3" s="2">
        <v>78000</v>
      </c>
      <c r="D3" s="2">
        <v>-50000</v>
      </c>
      <c r="E3" s="2">
        <f>ABS(-(C3+D3))</f>
        <v>28000</v>
      </c>
    </row>
    <row r="4" spans="2:5" x14ac:dyDescent="0.25">
      <c r="B4" s="2" t="s">
        <v>25</v>
      </c>
      <c r="C4" s="2">
        <v>80000</v>
      </c>
      <c r="D4" s="2">
        <v>-55000</v>
      </c>
      <c r="E4" s="2">
        <f t="shared" ref="E4:E14" si="0">C4+D4</f>
        <v>25000</v>
      </c>
    </row>
    <row r="5" spans="2:5" x14ac:dyDescent="0.25">
      <c r="B5" s="2" t="s">
        <v>26</v>
      </c>
      <c r="C5" s="2">
        <v>90000</v>
      </c>
      <c r="D5" s="2">
        <v>-65000</v>
      </c>
      <c r="E5" s="2">
        <f t="shared" si="0"/>
        <v>25000</v>
      </c>
    </row>
    <row r="6" spans="2:5" x14ac:dyDescent="0.25">
      <c r="B6" s="2" t="s">
        <v>27</v>
      </c>
      <c r="C6" s="2">
        <v>120000</v>
      </c>
      <c r="D6" s="2">
        <v>-80000</v>
      </c>
      <c r="E6" s="2">
        <f t="shared" si="0"/>
        <v>40000</v>
      </c>
    </row>
    <row r="7" spans="2:5" x14ac:dyDescent="0.25">
      <c r="B7" s="2" t="s">
        <v>28</v>
      </c>
      <c r="C7" s="2">
        <v>150000</v>
      </c>
      <c r="D7" s="2">
        <v>-90000</v>
      </c>
      <c r="E7" s="2">
        <f t="shared" si="0"/>
        <v>60000</v>
      </c>
    </row>
    <row r="8" spans="2:5" x14ac:dyDescent="0.25">
      <c r="B8" s="2" t="s">
        <v>29</v>
      </c>
      <c r="C8" s="2">
        <v>120000</v>
      </c>
      <c r="D8" s="2">
        <v>-100000</v>
      </c>
      <c r="E8" s="2">
        <f t="shared" si="0"/>
        <v>20000</v>
      </c>
    </row>
    <row r="9" spans="2:5" x14ac:dyDescent="0.25">
      <c r="B9" s="2" t="s">
        <v>30</v>
      </c>
      <c r="C9" s="2">
        <v>95000</v>
      </c>
      <c r="D9" s="2">
        <v>-70000</v>
      </c>
      <c r="E9" s="2">
        <f t="shared" si="0"/>
        <v>25000</v>
      </c>
    </row>
    <row r="10" spans="2:5" x14ac:dyDescent="0.25">
      <c r="B10" s="2" t="s">
        <v>31</v>
      </c>
      <c r="C10" s="2">
        <v>80000</v>
      </c>
      <c r="D10" s="2">
        <v>-60000</v>
      </c>
      <c r="E10" s="2">
        <f t="shared" si="0"/>
        <v>20000</v>
      </c>
    </row>
    <row r="11" spans="2:5" x14ac:dyDescent="0.25">
      <c r="B11" s="2" t="s">
        <v>32</v>
      </c>
      <c r="C11" s="2">
        <v>90000</v>
      </c>
      <c r="D11" s="2">
        <v>-50000</v>
      </c>
      <c r="E11" s="2">
        <f t="shared" si="0"/>
        <v>40000</v>
      </c>
    </row>
    <row r="12" spans="2:5" x14ac:dyDescent="0.25">
      <c r="B12" s="2" t="s">
        <v>33</v>
      </c>
      <c r="C12" s="2">
        <v>70000</v>
      </c>
      <c r="D12" s="2">
        <v>-70000</v>
      </c>
      <c r="E12" s="2">
        <f t="shared" si="0"/>
        <v>0</v>
      </c>
    </row>
    <row r="13" spans="2:5" x14ac:dyDescent="0.25">
      <c r="B13" s="2" t="s">
        <v>34</v>
      </c>
      <c r="C13" s="2">
        <v>100000</v>
      </c>
      <c r="D13" s="2">
        <v>-80000</v>
      </c>
      <c r="E13" s="2">
        <f t="shared" si="0"/>
        <v>20000</v>
      </c>
    </row>
    <row r="14" spans="2:5" x14ac:dyDescent="0.25">
      <c r="B14" s="2" t="s">
        <v>35</v>
      </c>
      <c r="C14" s="2">
        <v>110000</v>
      </c>
      <c r="D14" s="2">
        <v>-90000</v>
      </c>
      <c r="E14" s="2">
        <f t="shared" si="0"/>
        <v>20000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tabSelected="1" workbookViewId="0">
      <selection activeCell="F7" sqref="F7"/>
    </sheetView>
  </sheetViews>
  <sheetFormatPr baseColWidth="10" defaultRowHeight="15" x14ac:dyDescent="0.25"/>
  <cols>
    <col min="1" max="1" width="14.5703125" customWidth="1"/>
    <col min="2" max="3" width="14.85546875" customWidth="1"/>
    <col min="4" max="4" width="10.85546875" customWidth="1"/>
    <col min="5" max="8" width="10.85546875" style="7" customWidth="1"/>
  </cols>
  <sheetData>
    <row r="1" spans="1:8" x14ac:dyDescent="0.25">
      <c r="A1" s="1"/>
    </row>
    <row r="2" spans="1:8" ht="30" x14ac:dyDescent="0.25">
      <c r="B2" s="10" t="s">
        <v>68</v>
      </c>
      <c r="C2" s="10" t="s">
        <v>61</v>
      </c>
      <c r="D2" s="11" t="s">
        <v>38</v>
      </c>
      <c r="E2" s="10" t="s">
        <v>39</v>
      </c>
      <c r="F2" s="11" t="s">
        <v>65</v>
      </c>
      <c r="G2" s="10" t="s">
        <v>66</v>
      </c>
      <c r="H2" s="10" t="s">
        <v>64</v>
      </c>
    </row>
    <row r="3" spans="1:8" x14ac:dyDescent="0.25">
      <c r="B3" s="2" t="s">
        <v>56</v>
      </c>
      <c r="C3" s="2" t="s">
        <v>62</v>
      </c>
      <c r="D3" s="8">
        <v>44263</v>
      </c>
      <c r="E3" s="2">
        <v>25</v>
      </c>
      <c r="F3" s="8">
        <f>WORKDAY(D3,E3)</f>
        <v>44298</v>
      </c>
      <c r="G3" s="2">
        <f>F3-D3</f>
        <v>35</v>
      </c>
      <c r="H3" s="2" t="e">
        <f>IF(G3=0,3,#N/A)</f>
        <v>#N/A</v>
      </c>
    </row>
    <row r="4" spans="1:8" x14ac:dyDescent="0.25">
      <c r="B4" s="2" t="s">
        <v>57</v>
      </c>
      <c r="C4" s="2" t="s">
        <v>63</v>
      </c>
      <c r="D4" s="8">
        <v>44298</v>
      </c>
      <c r="E4" s="2">
        <v>20</v>
      </c>
      <c r="F4" s="8">
        <f>WORKDAY(D4,E4)</f>
        <v>44326</v>
      </c>
      <c r="G4" s="2">
        <f t="shared" ref="G4:G8" si="0">F4-D4</f>
        <v>28</v>
      </c>
      <c r="H4" s="2" t="e">
        <f t="shared" ref="H4:H8" si="1">IF(G4=0,3,#N/A)</f>
        <v>#N/A</v>
      </c>
    </row>
    <row r="5" spans="1:8" x14ac:dyDescent="0.25">
      <c r="B5" s="2" t="s">
        <v>67</v>
      </c>
      <c r="C5" s="2"/>
      <c r="D5" s="8">
        <f>F4</f>
        <v>44326</v>
      </c>
      <c r="E5" s="2"/>
      <c r="F5" s="8">
        <f t="shared" ref="F5:F8" si="2">WORKDAY(D5,E5)</f>
        <v>44326</v>
      </c>
      <c r="G5" s="2">
        <f t="shared" si="0"/>
        <v>0</v>
      </c>
      <c r="H5" s="2">
        <f t="shared" si="1"/>
        <v>3</v>
      </c>
    </row>
    <row r="6" spans="1:8" x14ac:dyDescent="0.25">
      <c r="B6" s="2" t="s">
        <v>58</v>
      </c>
      <c r="C6" s="2" t="s">
        <v>63</v>
      </c>
      <c r="D6" s="8">
        <v>44327</v>
      </c>
      <c r="E6" s="2">
        <v>5</v>
      </c>
      <c r="F6" s="8">
        <f t="shared" si="2"/>
        <v>44334</v>
      </c>
      <c r="G6" s="2">
        <f t="shared" si="0"/>
        <v>7</v>
      </c>
      <c r="H6" s="2" t="e">
        <f t="shared" si="1"/>
        <v>#N/A</v>
      </c>
    </row>
    <row r="7" spans="1:8" x14ac:dyDescent="0.25">
      <c r="B7" s="2" t="s">
        <v>59</v>
      </c>
      <c r="C7" s="2" t="s">
        <v>62</v>
      </c>
      <c r="D7" s="8">
        <v>44334</v>
      </c>
      <c r="E7" s="2">
        <v>15</v>
      </c>
      <c r="F7" s="8">
        <f t="shared" si="2"/>
        <v>44355</v>
      </c>
      <c r="G7" s="2">
        <f t="shared" si="0"/>
        <v>21</v>
      </c>
      <c r="H7" s="2" t="e">
        <f t="shared" si="1"/>
        <v>#N/A</v>
      </c>
    </row>
    <row r="8" spans="1:8" x14ac:dyDescent="0.25">
      <c r="B8" s="9" t="s">
        <v>60</v>
      </c>
      <c r="C8" s="9"/>
      <c r="D8" s="8">
        <f>F7</f>
        <v>44355</v>
      </c>
      <c r="E8" s="9"/>
      <c r="F8" s="8">
        <f t="shared" si="2"/>
        <v>44355</v>
      </c>
      <c r="G8" s="2">
        <f t="shared" si="0"/>
        <v>0</v>
      </c>
      <c r="H8" s="2">
        <f t="shared" si="1"/>
        <v>3</v>
      </c>
    </row>
    <row r="12" spans="1:8" x14ac:dyDescent="0.25">
      <c r="D12" s="7"/>
    </row>
  </sheetData>
  <phoneticPr fontId="2" type="noConversion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3"/>
  <sheetViews>
    <sheetView zoomScaleNormal="100" workbookViewId="0">
      <selection activeCell="B2" sqref="B2"/>
    </sheetView>
  </sheetViews>
  <sheetFormatPr baseColWidth="10" defaultRowHeight="15" x14ac:dyDescent="0.25"/>
  <cols>
    <col min="6" max="6" width="16.140625" customWidth="1"/>
  </cols>
  <sheetData>
    <row r="2" spans="2:6" x14ac:dyDescent="0.25">
      <c r="B2" s="3" t="s">
        <v>83</v>
      </c>
      <c r="C2" s="3" t="s">
        <v>84</v>
      </c>
      <c r="D2" s="3" t="s">
        <v>85</v>
      </c>
      <c r="E2" s="3" t="s">
        <v>86</v>
      </c>
      <c r="F2" s="3" t="s">
        <v>111</v>
      </c>
    </row>
    <row r="3" spans="2:6" x14ac:dyDescent="0.25">
      <c r="B3" s="17" t="s">
        <v>90</v>
      </c>
      <c r="C3" s="16">
        <v>1.76</v>
      </c>
      <c r="D3" s="16">
        <v>1.57</v>
      </c>
      <c r="E3" s="16">
        <v>1.59</v>
      </c>
      <c r="F3" s="16">
        <v>-0.83</v>
      </c>
    </row>
    <row r="4" spans="2:6" x14ac:dyDescent="0.25">
      <c r="B4" s="17" t="s">
        <v>91</v>
      </c>
      <c r="C4" s="16">
        <v>1.68</v>
      </c>
      <c r="D4" s="16">
        <v>1.56</v>
      </c>
      <c r="E4" s="16">
        <v>1.63</v>
      </c>
      <c r="F4" s="16">
        <v>2.57</v>
      </c>
    </row>
    <row r="5" spans="2:6" x14ac:dyDescent="0.25">
      <c r="B5" s="17" t="s">
        <v>92</v>
      </c>
      <c r="C5" s="16">
        <v>1.64</v>
      </c>
      <c r="D5" s="16">
        <v>1.53</v>
      </c>
      <c r="E5" s="16">
        <v>1.54</v>
      </c>
      <c r="F5" s="16">
        <v>-5.97</v>
      </c>
    </row>
    <row r="6" spans="2:6" x14ac:dyDescent="0.25">
      <c r="B6" s="17" t="s">
        <v>93</v>
      </c>
      <c r="C6" s="16">
        <v>1.54</v>
      </c>
      <c r="D6" s="16">
        <v>1.38</v>
      </c>
      <c r="E6" s="16">
        <v>1.42</v>
      </c>
      <c r="F6" s="16">
        <v>-7.58</v>
      </c>
    </row>
    <row r="7" spans="2:6" x14ac:dyDescent="0.25">
      <c r="B7" s="17" t="s">
        <v>94</v>
      </c>
      <c r="C7" s="16">
        <v>1.52</v>
      </c>
      <c r="D7" s="16">
        <v>1.41</v>
      </c>
      <c r="E7" s="16">
        <v>1.42</v>
      </c>
      <c r="F7" s="16">
        <v>-0.05</v>
      </c>
    </row>
    <row r="8" spans="2:6" x14ac:dyDescent="0.25">
      <c r="B8" s="17" t="s">
        <v>95</v>
      </c>
      <c r="C8" s="16">
        <v>1.51</v>
      </c>
      <c r="D8" s="16">
        <v>1.41</v>
      </c>
      <c r="E8" s="16">
        <v>1.45</v>
      </c>
      <c r="F8" s="16">
        <v>2.56</v>
      </c>
    </row>
    <row r="9" spans="2:6" x14ac:dyDescent="0.25">
      <c r="B9" s="17" t="s">
        <v>96</v>
      </c>
      <c r="C9" s="16">
        <v>1.5</v>
      </c>
      <c r="D9" s="16">
        <v>1.43</v>
      </c>
      <c r="E9" s="16">
        <v>1.48</v>
      </c>
      <c r="F9" s="16">
        <v>2.0499999999999998</v>
      </c>
    </row>
    <row r="10" spans="2:6" x14ac:dyDescent="0.25">
      <c r="B10" s="17" t="s">
        <v>97</v>
      </c>
      <c r="C10" s="16">
        <v>1.53</v>
      </c>
      <c r="D10" s="16">
        <v>1.36</v>
      </c>
      <c r="E10" s="16">
        <v>1.36</v>
      </c>
      <c r="F10" s="16">
        <v>-8.3699999999999992</v>
      </c>
    </row>
    <row r="11" spans="2:6" x14ac:dyDescent="0.25">
      <c r="B11" s="17" t="s">
        <v>98</v>
      </c>
      <c r="C11" s="16">
        <v>1.36</v>
      </c>
      <c r="D11" s="16">
        <v>1.02</v>
      </c>
      <c r="E11" s="16">
        <v>1.05</v>
      </c>
      <c r="F11" s="16">
        <v>-23.15</v>
      </c>
    </row>
    <row r="12" spans="2:6" x14ac:dyDescent="0.25">
      <c r="B12" s="17" t="s">
        <v>99</v>
      </c>
      <c r="C12" s="16">
        <v>1.19</v>
      </c>
      <c r="D12" s="16">
        <v>1.05</v>
      </c>
      <c r="E12" s="16">
        <v>1.1299999999999999</v>
      </c>
      <c r="F12" s="16">
        <v>7.65</v>
      </c>
    </row>
    <row r="13" spans="2:6" x14ac:dyDescent="0.25">
      <c r="B13" s="17" t="s">
        <v>100</v>
      </c>
      <c r="C13" s="16">
        <v>1.24</v>
      </c>
      <c r="D13" s="16">
        <v>1.1000000000000001</v>
      </c>
      <c r="E13" s="16">
        <v>1.17</v>
      </c>
      <c r="F13" s="16">
        <v>3.72</v>
      </c>
    </row>
    <row r="14" spans="2:6" x14ac:dyDescent="0.25">
      <c r="B14" s="17" t="s">
        <v>101</v>
      </c>
      <c r="C14" s="16">
        <v>1.2</v>
      </c>
      <c r="D14" s="16">
        <v>1.1100000000000001</v>
      </c>
      <c r="E14" s="16">
        <v>1.2</v>
      </c>
      <c r="F14" s="16">
        <v>2.72</v>
      </c>
    </row>
    <row r="15" spans="2:6" x14ac:dyDescent="0.25">
      <c r="B15" s="17" t="s">
        <v>102</v>
      </c>
      <c r="C15" s="16">
        <v>1.29</v>
      </c>
      <c r="D15" s="16">
        <v>1.18</v>
      </c>
      <c r="E15" s="16">
        <v>1.23</v>
      </c>
      <c r="F15" s="16">
        <v>2.79</v>
      </c>
    </row>
    <row r="16" spans="2:6" x14ac:dyDescent="0.25">
      <c r="B16" s="17" t="s">
        <v>103</v>
      </c>
      <c r="C16" s="16">
        <v>1.23</v>
      </c>
      <c r="D16" s="16">
        <v>1.1399999999999999</v>
      </c>
      <c r="E16" s="16">
        <v>1.2</v>
      </c>
      <c r="F16" s="16">
        <v>-2.4300000000000002</v>
      </c>
    </row>
    <row r="17" spans="2:6" x14ac:dyDescent="0.25">
      <c r="B17" s="17" t="s">
        <v>104</v>
      </c>
      <c r="C17" s="16">
        <v>1.29</v>
      </c>
      <c r="D17" s="16">
        <v>1.19</v>
      </c>
      <c r="E17" s="16">
        <v>1.29</v>
      </c>
      <c r="F17" s="16">
        <v>7.14</v>
      </c>
    </row>
    <row r="18" spans="2:6" x14ac:dyDescent="0.25">
      <c r="B18" s="17" t="s">
        <v>105</v>
      </c>
      <c r="C18" s="16">
        <v>1.44</v>
      </c>
      <c r="D18" s="16">
        <v>1.28</v>
      </c>
      <c r="E18" s="16">
        <v>1.36</v>
      </c>
      <c r="F18" s="16">
        <v>5.43</v>
      </c>
    </row>
    <row r="19" spans="2:6" x14ac:dyDescent="0.25">
      <c r="B19" s="17" t="s">
        <v>106</v>
      </c>
      <c r="C19" s="16">
        <v>1.36</v>
      </c>
      <c r="D19" s="16">
        <v>1.1000000000000001</v>
      </c>
      <c r="E19" s="16">
        <v>1.17</v>
      </c>
      <c r="F19" s="16">
        <v>-13.61</v>
      </c>
    </row>
    <row r="20" spans="2:6" x14ac:dyDescent="0.25">
      <c r="B20" s="17" t="s">
        <v>107</v>
      </c>
      <c r="C20" s="16">
        <v>1.2</v>
      </c>
      <c r="D20" s="16">
        <v>1.08</v>
      </c>
      <c r="E20" s="16">
        <v>1.1299999999999999</v>
      </c>
      <c r="F20" s="16">
        <v>-4</v>
      </c>
    </row>
    <row r="21" spans="2:6" x14ac:dyDescent="0.25">
      <c r="B21" s="17" t="s">
        <v>108</v>
      </c>
      <c r="C21" s="16">
        <v>1.1599999999999999</v>
      </c>
      <c r="D21" s="16">
        <v>1.1000000000000001</v>
      </c>
      <c r="E21" s="16">
        <v>1.1100000000000001</v>
      </c>
      <c r="F21" s="16">
        <v>-1.25</v>
      </c>
    </row>
    <row r="22" spans="2:6" x14ac:dyDescent="0.25">
      <c r="B22" s="17" t="s">
        <v>109</v>
      </c>
      <c r="C22" s="16">
        <v>1.21</v>
      </c>
      <c r="D22" s="16">
        <v>1.07</v>
      </c>
      <c r="E22" s="16">
        <v>1.18</v>
      </c>
      <c r="F22" s="16">
        <v>6.33</v>
      </c>
    </row>
    <row r="23" spans="2:6" x14ac:dyDescent="0.25">
      <c r="B23" s="17" t="s">
        <v>110</v>
      </c>
      <c r="C23" s="16">
        <v>1.19</v>
      </c>
      <c r="D23" s="16">
        <v>1.17</v>
      </c>
      <c r="E23" s="16">
        <v>1.18</v>
      </c>
      <c r="F23" s="16">
        <v>-0.4</v>
      </c>
    </row>
  </sheetData>
  <phoneticPr fontId="2" type="noConversion"/>
  <pageMargins left="0.7" right="0.7" top="0.78740157499999996" bottom="0.78740157499999996" header="0.3" footer="0.3"/>
  <ignoredErrors>
    <ignoredError sqref="B3:B23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11"/>
  <sheetViews>
    <sheetView workbookViewId="0">
      <selection activeCell="B2" sqref="B2"/>
    </sheetView>
  </sheetViews>
  <sheetFormatPr baseColWidth="10" defaultRowHeight="15" x14ac:dyDescent="0.25"/>
  <cols>
    <col min="2" max="2" width="20.85546875" customWidth="1"/>
    <col min="3" max="3" width="14.140625" customWidth="1"/>
    <col min="4" max="4" width="12.7109375" customWidth="1"/>
  </cols>
  <sheetData>
    <row r="2" spans="2:4" x14ac:dyDescent="0.25">
      <c r="B2" s="3" t="s">
        <v>87</v>
      </c>
      <c r="C2" s="3" t="s">
        <v>72</v>
      </c>
      <c r="D2" s="3" t="s">
        <v>40</v>
      </c>
    </row>
    <row r="3" spans="2:4" x14ac:dyDescent="0.25">
      <c r="B3" s="2" t="s">
        <v>74</v>
      </c>
      <c r="C3" s="2">
        <v>220</v>
      </c>
      <c r="D3" s="2">
        <v>56000</v>
      </c>
    </row>
    <row r="4" spans="2:4" x14ac:dyDescent="0.25">
      <c r="B4" s="2" t="s">
        <v>75</v>
      </c>
      <c r="C4" s="2">
        <v>1300</v>
      </c>
      <c r="D4" s="2">
        <v>450000</v>
      </c>
    </row>
    <row r="5" spans="2:4" x14ac:dyDescent="0.25">
      <c r="B5" s="2" t="s">
        <v>76</v>
      </c>
      <c r="C5" s="2">
        <v>850</v>
      </c>
      <c r="D5" s="2">
        <v>230000</v>
      </c>
    </row>
    <row r="6" spans="2:4" x14ac:dyDescent="0.25">
      <c r="B6" s="2" t="s">
        <v>77</v>
      </c>
      <c r="C6" s="2">
        <v>1050</v>
      </c>
      <c r="D6" s="2">
        <v>300000</v>
      </c>
    </row>
    <row r="7" spans="2:4" x14ac:dyDescent="0.25">
      <c r="B7" s="2" t="s">
        <v>78</v>
      </c>
      <c r="C7" s="2">
        <v>45</v>
      </c>
      <c r="D7" s="2">
        <v>64000</v>
      </c>
    </row>
    <row r="8" spans="2:4" x14ac:dyDescent="0.25">
      <c r="B8" s="2" t="s">
        <v>79</v>
      </c>
      <c r="C8" s="2">
        <v>340</v>
      </c>
      <c r="D8" s="2">
        <v>30000</v>
      </c>
    </row>
    <row r="9" spans="2:4" x14ac:dyDescent="0.25">
      <c r="B9" s="2" t="s">
        <v>80</v>
      </c>
      <c r="C9" s="2">
        <v>190</v>
      </c>
      <c r="D9" s="2">
        <v>20000</v>
      </c>
    </row>
    <row r="10" spans="2:4" x14ac:dyDescent="0.25">
      <c r="B10" s="2" t="s">
        <v>81</v>
      </c>
      <c r="C10" s="2">
        <v>240</v>
      </c>
      <c r="D10" s="2">
        <v>15000</v>
      </c>
    </row>
    <row r="11" spans="2:4" x14ac:dyDescent="0.25">
      <c r="B11" s="2" t="s">
        <v>82</v>
      </c>
      <c r="C11" s="2">
        <v>280</v>
      </c>
      <c r="D11" s="2">
        <v>360000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1"/>
  <sheetViews>
    <sheetView topLeftCell="C1" workbookViewId="0">
      <selection activeCell="C2" sqref="C2"/>
    </sheetView>
  </sheetViews>
  <sheetFormatPr baseColWidth="10" defaultRowHeight="15" x14ac:dyDescent="0.25"/>
  <cols>
    <col min="1" max="1" width="4.7109375" customWidth="1"/>
    <col min="2" max="2" width="19.140625" customWidth="1"/>
    <col min="3" max="3" width="13.28515625" customWidth="1"/>
    <col min="5" max="5" width="15.85546875" customWidth="1"/>
  </cols>
  <sheetData>
    <row r="2" spans="2:5" x14ac:dyDescent="0.25">
      <c r="B2" s="3" t="s">
        <v>87</v>
      </c>
      <c r="C2" s="3" t="s">
        <v>72</v>
      </c>
      <c r="D2" s="3" t="s">
        <v>40</v>
      </c>
      <c r="E2" s="3" t="s">
        <v>73</v>
      </c>
    </row>
    <row r="3" spans="2:5" x14ac:dyDescent="0.25">
      <c r="B3" s="2" t="s">
        <v>74</v>
      </c>
      <c r="C3" s="2">
        <v>220</v>
      </c>
      <c r="D3" s="2">
        <v>56000</v>
      </c>
      <c r="E3" s="2">
        <v>5</v>
      </c>
    </row>
    <row r="4" spans="2:5" x14ac:dyDescent="0.25">
      <c r="B4" s="2" t="s">
        <v>75</v>
      </c>
      <c r="C4" s="2">
        <v>1300</v>
      </c>
      <c r="D4" s="2">
        <v>450000</v>
      </c>
      <c r="E4" s="2">
        <v>18</v>
      </c>
    </row>
    <row r="5" spans="2:5" x14ac:dyDescent="0.25">
      <c r="B5" s="2" t="s">
        <v>76</v>
      </c>
      <c r="C5" s="2">
        <v>850</v>
      </c>
      <c r="D5" s="2">
        <v>230000</v>
      </c>
      <c r="E5" s="2">
        <v>12</v>
      </c>
    </row>
    <row r="6" spans="2:5" x14ac:dyDescent="0.25">
      <c r="B6" s="2" t="s">
        <v>77</v>
      </c>
      <c r="C6" s="2">
        <v>1050</v>
      </c>
      <c r="D6" s="2">
        <v>300000</v>
      </c>
      <c r="E6" s="2">
        <v>16</v>
      </c>
    </row>
    <row r="7" spans="2:5" x14ac:dyDescent="0.25">
      <c r="B7" s="2" t="s">
        <v>78</v>
      </c>
      <c r="C7" s="2">
        <v>45</v>
      </c>
      <c r="D7" s="2">
        <v>45000</v>
      </c>
      <c r="E7" s="2">
        <v>2</v>
      </c>
    </row>
    <row r="8" spans="2:5" x14ac:dyDescent="0.25">
      <c r="B8" s="2" t="s">
        <v>79</v>
      </c>
      <c r="C8" s="2">
        <v>340</v>
      </c>
      <c r="D8" s="2">
        <v>30000</v>
      </c>
      <c r="E8" s="2">
        <v>4</v>
      </c>
    </row>
    <row r="9" spans="2:5" x14ac:dyDescent="0.25">
      <c r="B9" s="2" t="s">
        <v>80</v>
      </c>
      <c r="C9" s="2">
        <v>190</v>
      </c>
      <c r="D9" s="2">
        <v>20000</v>
      </c>
      <c r="E9" s="2">
        <v>6</v>
      </c>
    </row>
    <row r="10" spans="2:5" x14ac:dyDescent="0.25">
      <c r="B10" s="2" t="s">
        <v>81</v>
      </c>
      <c r="C10" s="2">
        <v>240</v>
      </c>
      <c r="D10" s="2">
        <v>15000</v>
      </c>
      <c r="E10" s="2">
        <v>3</v>
      </c>
    </row>
    <row r="11" spans="2:5" x14ac:dyDescent="0.25">
      <c r="B11" s="2" t="s">
        <v>82</v>
      </c>
      <c r="C11" s="2">
        <v>580</v>
      </c>
      <c r="D11" s="2">
        <v>360000</v>
      </c>
      <c r="E11" s="2">
        <v>9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11"/>
  <sheetViews>
    <sheetView topLeftCell="B1" workbookViewId="0">
      <selection activeCell="B2" sqref="B2"/>
    </sheetView>
  </sheetViews>
  <sheetFormatPr baseColWidth="10" defaultRowHeight="15" x14ac:dyDescent="0.25"/>
  <cols>
    <col min="2" max="2" width="15.7109375" customWidth="1"/>
    <col min="3" max="3" width="17" customWidth="1"/>
    <col min="4" max="4" width="14.5703125" customWidth="1"/>
  </cols>
  <sheetData>
    <row r="2" spans="2:4" x14ac:dyDescent="0.25">
      <c r="B2" s="3" t="s">
        <v>69</v>
      </c>
      <c r="C2" s="3" t="s">
        <v>70</v>
      </c>
      <c r="D2" s="3" t="s">
        <v>88</v>
      </c>
    </row>
    <row r="3" spans="2:4" x14ac:dyDescent="0.25">
      <c r="B3" s="21" t="s">
        <v>113</v>
      </c>
      <c r="C3" s="2" t="s">
        <v>89</v>
      </c>
      <c r="D3" s="2">
        <v>36</v>
      </c>
    </row>
    <row r="4" spans="2:4" x14ac:dyDescent="0.25">
      <c r="B4" s="21" t="s">
        <v>113</v>
      </c>
      <c r="C4" s="2" t="s">
        <v>71</v>
      </c>
      <c r="D4" s="2">
        <v>28</v>
      </c>
    </row>
    <row r="5" spans="2:4" x14ac:dyDescent="0.25">
      <c r="B5" s="21" t="s">
        <v>113</v>
      </c>
      <c r="C5" s="21" t="s">
        <v>112</v>
      </c>
      <c r="D5" s="2">
        <v>47</v>
      </c>
    </row>
    <row r="6" spans="2:4" x14ac:dyDescent="0.25">
      <c r="B6" s="21" t="s">
        <v>114</v>
      </c>
      <c r="C6" s="2" t="s">
        <v>89</v>
      </c>
      <c r="D6" s="2">
        <v>37</v>
      </c>
    </row>
    <row r="7" spans="2:4" x14ac:dyDescent="0.25">
      <c r="B7" s="21" t="s">
        <v>114</v>
      </c>
      <c r="C7" s="2" t="s">
        <v>71</v>
      </c>
      <c r="D7" s="2">
        <v>45</v>
      </c>
    </row>
    <row r="8" spans="2:4" x14ac:dyDescent="0.25">
      <c r="B8" s="21" t="s">
        <v>114</v>
      </c>
      <c r="C8" s="21" t="s">
        <v>112</v>
      </c>
      <c r="D8" s="2">
        <v>36</v>
      </c>
    </row>
    <row r="9" spans="2:4" x14ac:dyDescent="0.25">
      <c r="B9" s="21" t="s">
        <v>115</v>
      </c>
      <c r="C9" s="2" t="s">
        <v>89</v>
      </c>
      <c r="D9" s="2">
        <v>16</v>
      </c>
    </row>
    <row r="10" spans="2:4" x14ac:dyDescent="0.25">
      <c r="B10" s="21" t="s">
        <v>115</v>
      </c>
      <c r="C10" s="2" t="s">
        <v>71</v>
      </c>
      <c r="D10" s="2">
        <v>26</v>
      </c>
    </row>
    <row r="11" spans="2:4" x14ac:dyDescent="0.25">
      <c r="B11" s="21" t="s">
        <v>115</v>
      </c>
      <c r="C11" s="21" t="s">
        <v>112</v>
      </c>
      <c r="D11" s="2">
        <v>68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20"/>
  <sheetViews>
    <sheetView workbookViewId="0">
      <selection activeCell="B2" sqref="B2"/>
    </sheetView>
  </sheetViews>
  <sheetFormatPr baseColWidth="10" defaultRowHeight="15" x14ac:dyDescent="0.25"/>
  <sheetData>
    <row r="2" spans="2:4" x14ac:dyDescent="0.25">
      <c r="B2" s="3" t="s">
        <v>5</v>
      </c>
      <c r="C2" s="3" t="s">
        <v>6</v>
      </c>
      <c r="D2" s="3" t="s">
        <v>8</v>
      </c>
    </row>
    <row r="3" spans="2:4" x14ac:dyDescent="0.25">
      <c r="B3" s="12" t="s">
        <v>4</v>
      </c>
      <c r="C3" s="12" t="s">
        <v>12</v>
      </c>
      <c r="D3" s="12">
        <v>22000</v>
      </c>
    </row>
    <row r="4" spans="2:4" x14ac:dyDescent="0.25">
      <c r="B4" s="2"/>
      <c r="C4" s="2" t="s">
        <v>10</v>
      </c>
      <c r="D4" s="2">
        <v>25000</v>
      </c>
    </row>
    <row r="5" spans="2:4" x14ac:dyDescent="0.25">
      <c r="B5" s="2"/>
      <c r="C5" s="2" t="s">
        <v>13</v>
      </c>
      <c r="D5" s="2">
        <v>30000</v>
      </c>
    </row>
    <row r="6" spans="2:4" x14ac:dyDescent="0.25">
      <c r="B6" s="2"/>
      <c r="C6" s="2" t="s">
        <v>9</v>
      </c>
      <c r="D6" s="2">
        <v>34000</v>
      </c>
    </row>
    <row r="7" spans="2:4" x14ac:dyDescent="0.25">
      <c r="B7" s="2"/>
      <c r="C7" s="2" t="s">
        <v>7</v>
      </c>
      <c r="D7" s="2">
        <v>35000</v>
      </c>
    </row>
    <row r="8" spans="2:4" x14ac:dyDescent="0.25">
      <c r="B8" s="2"/>
      <c r="C8" s="2" t="s">
        <v>14</v>
      </c>
      <c r="D8" s="2">
        <v>32000</v>
      </c>
    </row>
    <row r="9" spans="2:4" x14ac:dyDescent="0.25">
      <c r="B9" s="2"/>
      <c r="C9" s="2" t="s">
        <v>11</v>
      </c>
      <c r="D9" s="2">
        <v>27000</v>
      </c>
    </row>
    <row r="10" spans="2:4" x14ac:dyDescent="0.25">
      <c r="B10" s="12" t="s">
        <v>2</v>
      </c>
      <c r="C10" s="12" t="s">
        <v>0</v>
      </c>
      <c r="D10" s="12">
        <v>55000</v>
      </c>
    </row>
    <row r="11" spans="2:4" x14ac:dyDescent="0.25">
      <c r="B11" s="2"/>
      <c r="C11" s="2" t="s">
        <v>51</v>
      </c>
      <c r="D11" s="2">
        <v>38000</v>
      </c>
    </row>
    <row r="12" spans="2:4" x14ac:dyDescent="0.25">
      <c r="B12" s="2"/>
      <c r="C12" s="2" t="s">
        <v>15</v>
      </c>
      <c r="D12" s="2">
        <v>42000</v>
      </c>
    </row>
    <row r="13" spans="2:4" x14ac:dyDescent="0.25">
      <c r="B13" s="2"/>
      <c r="C13" s="2" t="s">
        <v>16</v>
      </c>
      <c r="D13" s="2">
        <v>47000</v>
      </c>
    </row>
    <row r="14" spans="2:4" x14ac:dyDescent="0.25">
      <c r="B14" s="12" t="s">
        <v>1</v>
      </c>
      <c r="C14" s="12" t="s">
        <v>18</v>
      </c>
      <c r="D14" s="12">
        <v>49000</v>
      </c>
    </row>
    <row r="15" spans="2:4" x14ac:dyDescent="0.25">
      <c r="B15" s="2"/>
      <c r="C15" s="2" t="s">
        <v>17</v>
      </c>
      <c r="D15" s="2">
        <v>51000</v>
      </c>
    </row>
    <row r="16" spans="2:4" x14ac:dyDescent="0.25">
      <c r="B16" s="2"/>
      <c r="C16" s="2" t="s">
        <v>19</v>
      </c>
      <c r="D16" s="2">
        <v>42000</v>
      </c>
    </row>
    <row r="17" spans="2:4" x14ac:dyDescent="0.25">
      <c r="B17" s="2"/>
      <c r="C17" s="2" t="s">
        <v>20</v>
      </c>
      <c r="D17" s="2">
        <v>38000</v>
      </c>
    </row>
    <row r="18" spans="2:4" x14ac:dyDescent="0.25">
      <c r="B18" s="12" t="s">
        <v>3</v>
      </c>
      <c r="C18" s="12" t="s">
        <v>21</v>
      </c>
      <c r="D18" s="12">
        <v>52000</v>
      </c>
    </row>
    <row r="19" spans="2:4" x14ac:dyDescent="0.25">
      <c r="B19" s="2"/>
      <c r="C19" s="2" t="s">
        <v>22</v>
      </c>
      <c r="D19" s="2">
        <v>38000</v>
      </c>
    </row>
    <row r="20" spans="2:4" x14ac:dyDescent="0.25">
      <c r="B20" s="2"/>
      <c r="C20" s="2" t="s">
        <v>23</v>
      </c>
      <c r="D20" s="2">
        <v>34000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0 F 0 0 5 0 6 2 - F 6 6 E - 4 4 1 D - A 2 2 0 - D 6 2 D B 5 2 1 1 2 4 1 } "   T o u r I d = " 1 6 e 2 c d 8 e - d e 6 f - 4 7 c 6 - 8 4 6 1 - b 2 d 8 1 8 2 3 f 0 d 1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T o u r > < / T o u r s > < C o l o r s /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3 5 b f e f c - 3 6 d 0 - 4 f b 2 - b 4 8 3 - 8 f 4 4 4 e a e 1 0 b 3 " > < T r a n s i t i o n > M o v e T o < / T r a n s i t i o n > < E f f e c t > S t a t i o n < / E f f e c t > < T h e m e > O r g a n i c 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 5 1 . 2 7 2 2 4 3 2 0 9 0 4 7 0 7 6 < / L a t i t u d e > < L o n g i t u d e > 1 0 . 3 1 4 3 4 7 9 1 5 8 3 3 7 6 9 < / L o n g i t u d e > < R o t a t i o n > 0 . 2 < / R o t a t i o n > < P i v o t A n g l e > - 0 . 9 1 7 4 7 1 2 5 7 4 2 9 3 1 4 5 7 < / P i v o t A n g l e > < D i s t a n c e > 0 . 0 8 3 8 8 6 0 8 0 0 0 0 0 0 0 0 3 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 N a m e = " B u n d e s w e i t e   U m s � t z e "   G u i d = " 9 d 0 2 2 f d 3 - c 1 f d - 4 3 c 1 - 9 2 4 2 - 5 b 5 3 c c 6 2 9 4 d e "   R e v = " 1 0 "   R e v G u i d = " 3 1 5 0 d 8 2 7 - 6 7 1 b - 4 e e b - a 3 d 1 - 3 1 8 3 c f 6 3 7 5 7 d " 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 Z e r o s = " f a l s e "   N e g a t i v e s = " f a l s e " 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N o n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U m s � t z e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. 3 5 5 2 9 4 1 3 8 & l t ; / G & g t ; & l t ; B & g t ; 0 . 3 5 5 2 9 4 1 3 8 & l t ; / B & g t ; & l t ; A & g t ; 1 & l t ; / A & g t ; & l t ; / C o l o r & g t ; & l t ; / I n s t a n c e P r o p e r t y & g t ; & l t ; / P r o p e r t i e s & g t ; & l t ; C h a r t V i s u a l i z a t i o n s & g t ; & l t ; C h a r t V i s u a l i z a t i o n   V i s i b l e = " t r u e " & g t ; & l t ; T y p e & g t ; T o p & l t ; / T y p e & g t ; & l t ; C h a r t F i e l d W e l l D e f i n i t i o n & g t ; & l t ; S e r i a l i z a b l e T a b l e C o l u m n 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S e r i a l i z a b l e T a b l e C o l u m n & g t ; & l t ; F u n c t i o n & g t ; S u m & l t ; / F u n c t i o n & g t ; & l t ; / C h a r t F i e l d W e l l D e f i n i t i o n & g t ; & l t ; I d & g t ; f 2 6 4 7 7 8 5 - 3 2 b 5 - 4 9 f d - 9 3 d 4 - c 9 5 a b f c c 7 9 3 9 & l t ; / I d & g t ; & l t ; / C h a r t V i s u a l i z a t i o n & g t ; & l t ; / C h a r t V i s u a l i z a t i o n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6 3 . 2 0 0 0 0 0 0 0 0 0 0 0 0 5 & l t ; / X & g t ; & l t ; Y & g t ; 1 9 6 . 7 0 0 0 0 0 0 0 0 0 0 0 0 5 & l t ; / Y & g t ; & l t ; D i s t a n c e T o N e a r e s t C o r n e r X & g t ; 2 6 3 . 2 0 0 0 0 0 0 0 0 0 0 0 0 5 & l t ; / D i s t a n c e T o N e a r e s t C o r n e r X & g t ; & l t ; D i s t a n c e T o N e a r e s t C o r n e r Y & g t ; 1 9 6 . 7 0 0 0 0 0 0 0 0 0 0 0 0 5 & l t ; / D i s t a n c e T o N e a r e s t C o r n e r Y & g t ; & l t ; Z O r d e r & g t ; 0 & l t ; / Z O r d e r & g t ; & l t ; W i d t h & g t ; 4 7 0 & l t ; / W i d t h & g t ; & l t ; H e i g h t & g t ; 2 8 8 & l t ; / H e i g h t & g t ; & l t ; A c t u a l W i d t h & g t ; 4 7 0 & l t ; / A c t u a l W i d t h & g t ; & l t ; A c t u a l H e i g h t & g t ; 2 8 8 & l t ; / A c t u a l H e i g h t & g t ; & l t ; I s V i s i b l e & g t ; t r u e & l t ; / I s V i s i b l e & g t ; & l t ; S e t F o c u s O n L o a d V i e w & g t ; f a l s e & l t ; / S e t F o c u s O n L o a d V i e w & g t ; & l t ; C h a r t & g t ; & l t ; T y p e & g t ; T o p & l t ; / T y p e & g t ; & l t ; I s V i s i b l e & g t ; t r u e & l t ; / I s V i s i b l e & g t ; & l t ; X Y C h a r t T y p e & g t ; C o l u m n s C l u s t e r e d & l t ; / X Y C h a r t T y p e & g t ; & l t ; I s C l u s t e r e d & g t ; t r u e & l t ; / I s C l u s t e r e d & g t ; & l t ; I s B a r & g t ; f a l s e & l t ; / I s B a r & g t ; & l t ; L a y e r I d & g t ; 9 d 0 2 2 f d 3 - c 1 f d - 4 3 c 1 - 9 2 4 2 - 5 b 5 3 c c 6 2 9 4 d e & l t ; / L a y e r I d & g t ; & l t ; I d & g t ; f 2 6 4 7 7 8 5 - 3 2 b 5 - 4 9 f d - 9 3 d 4 - c 9 5 a b f c c 7 9 3 9 & l t ; / I d & g t ; & l t ; / C h a r t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1 Z 6 0 7 b W B B + F S t S p V 0 p P T 7 3 C 0 q M G t g 2 q M A i I m 2 3 P 0 1 s g o V j d 3 0 p L a + 2 l f Z H H 2 h f Y c e J D c S O u w Y c l f x J f C 7 j O f O d m W 9 m 8 u / f / 4 z 2 v y x D 6 7 O f p E E c j Q c E 4 Y H l R / P Y C 6 L F e J B n l 6 / 1 Y N 8 Z T e D x 2 M 2 O 4 + j A n V / 5 F m y K 0 r 0 v a T A e X G X Z p z 3 b v r m 5 Q T c M x c n C p h g T + 8 + T 4 x m s X L q v g y j N 3 G j u D + 5 2 e f + / a + C M j t L 1 h r v F y 2 C e x G l 8 m S H P z V z 0 O U h z N w x u 3 Q x U R w s / Z p 5 d 6 A 8 7 r e v x Y P + v 3 E + + j g 9 f H b B X k 4 M 0 9 U M v T i 5 h 9 g 8 3 z H 3 r a j 4 e Z E n u w 8 A 7 P z 7 3 0 z j M C 0 F p 7 d k K s / F A E E S J k N Q I p S S T i p i B F Y K 5 J I J n z D F W i m L D F V V g P V h / F n / K Q z f z v b P Q h Y M 7 o 7 d x s n Q z G H j j e Y m f p s 7 h 9 2 + V S k P r 9 M P Q O v T z L J 1 f h W 7 k j e z G 8 l G 5 7 2 0 A x w A V 0 y w B R C w A Y C 8 K w v I k l l 1 N P B Q / s t e L O 8 2 d f q g v / 8 E 7 H m p c v c O u K W p v G N c Z b T 7 D S e w V H P B 9 t I n b 1 F 1 e 5 M n i i X g x J A R j H B t C t B S U 8 T V e B h l D u T R K K 2 G U B E S 7 4 l W q M 7 T u f r z z A d L o a w 9 g l S L r l n d m m e t l 1 Q s b s y 2 7 2 v G 6 U 7 h 3 r H 6 / 8 J M r N 0 / 9 a A O u S z d M O / s X o G K o V p x w I b D S l X 9 p I Y j E l E k m t O R U d s X r X q V d u N e 9 9 A Y s P 5 h 6 O c 5 1 4 g b R 7 V O x w g h j L C l R R k j B 2 R o p j a i i n G B m q J K E w m i 3 O L j S Z G i d n / U d A V e C G + h s H z 0 / q y 9 s 9 6 K N O N 2 7 J 8 2 y P M s W b p I 9 E R y u k Z L A S Y A A 5 h K i X B X 3 C H C W A X S 4 M J R q 0 T n u 3 S k 0 t C a 9 s 9 S d 8 L r 5 I f S V d m j M T F 4 M Q / 0 G B P 6 c g C e I Z k Q T J a k 0 o n Q j h T A h u A h 4 S m s u I O n o 6 k g r b X Y R 6 1 a C G z B s H 3 0 5 E e 4 Q s i z v O f B g A Z y D N d V a K E 7 B X 4 p 8 j z C k O N Z F m O N A V g R D H t g t z p X 6 D K 3 Z a d + R r h T d g K h t f H Z a X / q z o t 3 U X T w H I i Y g p B E A g l I K u d w a I o W 4 I h T G C R G c K A 6 Z R D e E V s r s w o F W g u s m d 7 a P v h w H e g + V x h N J S H D E K K P c a C I 1 M A 4 j p f d g R B i l H E M d B a k C F F R d s S m U A d e Z 9 u 0 6 h d w G M l s H Z 9 P 6 u p / l N M d + 8 O k 2 2 C y M H p V p M y 4 g F x C a G 4 k N K z N t Q h H T w j A j j M a a w V x X b E p 9 d h H Z S t F 1 y z v l u P X L q k L 6 t T G / 8 w i 3 U d R W H Q L G I C 8 u O B 0 L S L 3 u 7 a q p K T 5 A 6 U D s o i T 0 l Y Q F 9 B v A x x r V / r m / C P w k j x b p h X 8 b J N f W 7 m z c e o t b J 5 y d W 7 d z j + B k 3 d u J o M + 0 m Y h 1 b u x A v k y Y h D 4 B 9 A M g 2 + K 6 b B Q Q g q D V I z g Q v Z K c 4 6 L M 6 U Y j J 9 + / r f S B f P l j 3 + G q k t 2 4 8 K 0 T k 4 / 1 t e 2 4 7 r a y q b B K M z / Z 4 J X O W E E T z k B K h r X W W J L 7 p o 5 C k i g N E E I B a o r 2 A d B N d 6 w K f X b B + g U k h e y 6 / Z 3 W i Z f D / V M 3 i m L o C W / g 9 A i O A S 5 R k J J p C b W o U J q U 2 b N B i m k C 1 M K p 4 Z x B + t Y V q E o h A O q o b 6 e q Z D e A K q J w H E H / b W 2 M x v z p U X 2 o Z 9 / a w j I U A Z l w Y i A w Y a j y 1 Q P L c g 0 d N A G 9 T V z E s b V l 3 3 j L I D o M o F M O J 6 H b q O b 4 O k E P j t i g o k c 2 n t s t U H t R 1 T k p v 3 d u y 8 6 c M k n 8 Z Y 1 N H n H z G c J K Y G B 7 L r D U q x t e 1 I 0 a a W j H Q P 9 F E k w h + + 1 6 7 9 f K Q N N 5 0 v e t X 0 u u X 2 C n Z X g 6 q a 9 s B 7 p / G r G P i v 8 J a n 9 B O f 8 B h R 9 1 u L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Props1.xml><?xml version="1.0" encoding="utf-8"?>
<ds:datastoreItem xmlns:ds="http://schemas.openxmlformats.org/officeDocument/2006/customXml" ds:itemID="{92C45E5C-A19A-4592-8628-68FF7A00681B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0F005062-F66E-441D-A220-D62DB5211241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910F967F-4680-4378-BD61-9D4A9186731A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Waren_Beratung_Service</vt:lpstr>
      <vt:lpstr>Mitarbeiter_Filiale</vt:lpstr>
      <vt:lpstr>Umsatz-Kosten-Pyramide</vt:lpstr>
      <vt:lpstr>Gantt-Diagramm</vt:lpstr>
      <vt:lpstr>Wechselkurse_Brexit</vt:lpstr>
      <vt:lpstr>Warengruppen_Umsatz</vt:lpstr>
      <vt:lpstr>Warengruppen_Umsatz_Marktanteil</vt:lpstr>
      <vt:lpstr>Nährstoffe</vt:lpstr>
      <vt:lpstr>Region_Städte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Dorothee</cp:lastModifiedBy>
  <dcterms:created xsi:type="dcterms:W3CDTF">2019-11-13T08:34:40Z</dcterms:created>
  <dcterms:modified xsi:type="dcterms:W3CDTF">2021-01-05T15:48:32Z</dcterms:modified>
</cp:coreProperties>
</file>